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petteri.kivimaki/Dropbox (NIIS)/NIIS Team Folder/Procurement/2020 X-Road Cost Calculators/03_deliverables/Published versions 2021 05/"/>
    </mc:Choice>
  </mc:AlternateContent>
  <xr:revisionPtr revIDLastSave="0" documentId="13_ncr:1_{4E5F7B14-44A5-6A42-AA50-B8D7BDEFCCF8}" xr6:coauthVersionLast="47" xr6:coauthVersionMax="47" xr10:uidLastSave="{00000000-0000-0000-0000-000000000000}"/>
  <workbookProtection workbookAlgorithmName="SHA-512" workbookHashValue="ndpByiAVRsPe+klsJNlXDdLiORp1hh3eQurtVQljWxquK/9F5s3RFJhjW6yqfRsJcygyv6mplwOgywtsyvuS9w==" workbookSaltValue="PkEdncUfOxPz/f7i99i+Jw==" workbookSpinCount="100000" lockStructure="1"/>
  <bookViews>
    <workbookView xWindow="35720" yWindow="500" windowWidth="33600" windowHeight="18980" xr2:uid="{A5E03A8B-E64A-E349-84F2-98F37460D044}"/>
  </bookViews>
  <sheets>
    <sheet name="User Guide" sheetId="11" r:id="rId1"/>
    <sheet name="Security Server Cost Calculator" sheetId="5" r:id="rId2"/>
    <sheet name="Cost Overview" sheetId="17" r:id="rId3"/>
    <sheet name="Trust Services Readme" sheetId="1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 i="5" l="1"/>
  <c r="C34" i="5"/>
  <c r="C35" i="5"/>
  <c r="C33" i="17"/>
  <c r="C31" i="17"/>
  <c r="C30" i="17"/>
  <c r="C29" i="17"/>
  <c r="D20" i="17"/>
  <c r="D21" i="17"/>
  <c r="D22" i="17"/>
  <c r="D23" i="17"/>
  <c r="D19" i="17"/>
  <c r="C19" i="17"/>
  <c r="C20" i="17"/>
  <c r="C21" i="17"/>
  <c r="C22" i="17"/>
  <c r="C23" i="17"/>
  <c r="C24" i="17"/>
  <c r="D24" i="17" s="1"/>
  <c r="B20" i="17"/>
  <c r="B21" i="17"/>
  <c r="B22" i="17"/>
  <c r="B23" i="17"/>
  <c r="B24" i="17"/>
  <c r="B19" i="17"/>
  <c r="M17" i="5"/>
  <c r="C13" i="17" s="1"/>
  <c r="M16" i="5"/>
  <c r="H21" i="5"/>
  <c r="C7" i="17" s="1"/>
  <c r="C18" i="5"/>
  <c r="C19" i="5" s="1"/>
  <c r="C37" i="5" l="1"/>
  <c r="C48" i="5" s="1"/>
  <c r="C49" i="5" s="1"/>
  <c r="C38" i="5" l="1"/>
  <c r="C32" i="17" s="1"/>
  <c r="C10" i="17"/>
</calcChain>
</file>

<file path=xl/sharedStrings.xml><?xml version="1.0" encoding="utf-8"?>
<sst xmlns="http://schemas.openxmlformats.org/spreadsheetml/2006/main" count="128" uniqueCount="92">
  <si>
    <t>EUR</t>
  </si>
  <si>
    <t>Average daily FTE rate</t>
  </si>
  <si>
    <t xml:space="preserve"> X-Road Implementation Cost Calculator</t>
  </si>
  <si>
    <t>Activity</t>
  </si>
  <si>
    <t>pcs</t>
  </si>
  <si>
    <t>Infrastructure resources</t>
  </si>
  <si>
    <t>SIGN certificate cost per month</t>
  </si>
  <si>
    <t>AUTH certificate cost per month</t>
  </si>
  <si>
    <t>Security Servers</t>
  </si>
  <si>
    <t>Number of SIGN certificates</t>
  </si>
  <si>
    <t>Number of AUTH certificates</t>
  </si>
  <si>
    <t>HSMs</t>
  </si>
  <si>
    <t>Total avg trust services monthly cost</t>
  </si>
  <si>
    <t>OCSP service monthly cost</t>
  </si>
  <si>
    <t>Timestamping service monthly cost</t>
  </si>
  <si>
    <t>Certificates monthly cost</t>
  </si>
  <si>
    <t>Total avg trust services yearly cost</t>
  </si>
  <si>
    <t>Calculated</t>
  </si>
  <si>
    <t>Total avg infrastructure yearly cost</t>
  </si>
  <si>
    <t>Total avg infrastructure monthly cost</t>
  </si>
  <si>
    <t>Working days in a year</t>
  </si>
  <si>
    <t>Total infrastructure and services cost</t>
  </si>
  <si>
    <t>Total monthly resources cost</t>
  </si>
  <si>
    <t>Total yearly resources cost</t>
  </si>
  <si>
    <t>Monthly cost per HSM</t>
  </si>
  <si>
    <t>Cost</t>
  </si>
  <si>
    <t>Additional fees yearly cost</t>
  </si>
  <si>
    <t>Effort (days)</t>
  </si>
  <si>
    <t xml:space="preserve">  </t>
  </si>
  <si>
    <t xml:space="preserve">            </t>
  </si>
  <si>
    <t xml:space="preserve">                              </t>
  </si>
  <si>
    <t>Cost Calculator Overview</t>
  </si>
  <si>
    <t>OBJECTIVE</t>
  </si>
  <si>
    <t>APPROACH</t>
  </si>
  <si>
    <t>USERS</t>
  </si>
  <si>
    <t>1. Configure the resource costs</t>
  </si>
  <si>
    <t>The output</t>
  </si>
  <si>
    <t>USING THE IMPLEMENTATION COST CALCULATOR</t>
  </si>
  <si>
    <t>1. Configure the resources</t>
  </si>
  <si>
    <t>Get started &gt;</t>
  </si>
  <si>
    <t>ADDITIONAL RESOURCES</t>
  </si>
  <si>
    <t>The official X-Road webpage</t>
  </si>
  <si>
    <t>The X-Road GitHub repository</t>
  </si>
  <si>
    <t>The X-Road Knowledge Base</t>
  </si>
  <si>
    <t>The X-Road Service Desk</t>
  </si>
  <si>
    <t>Trust Services Overview</t>
  </si>
  <si>
    <t>COPYRIGHT</t>
  </si>
  <si>
    <t>Nordic Institute for Interoperability Solutions (NIIS)</t>
  </si>
  <si>
    <t>X-Road License Info</t>
  </si>
  <si>
    <t>More information</t>
  </si>
  <si>
    <t>Back to calculator</t>
  </si>
  <si>
    <t>NIIS Blog Post</t>
  </si>
  <si>
    <t>X-Road Architecture</t>
  </si>
  <si>
    <t>X-Road Security Server System Requirements</t>
  </si>
  <si>
    <t xml:space="preserve"> X-Road Security Server Cost Calculator</t>
  </si>
  <si>
    <t>X-Road Security Server Cost Calculator Guide</t>
  </si>
  <si>
    <t>DEFAULT VALUES</t>
  </si>
  <si>
    <t>Paid trust services (if applicable)</t>
  </si>
  <si>
    <t>OCSP service cost per month per certificate</t>
  </si>
  <si>
    <t>Timestamping service cost per month per Security Server</t>
  </si>
  <si>
    <t>Monthly cost per server</t>
  </si>
  <si>
    <t>Other costs monthly (e.g. monitoring, external storage)</t>
  </si>
  <si>
    <t>Implementation efforts</t>
  </si>
  <si>
    <t>Security Server installation and configuration</t>
  </si>
  <si>
    <t>Project management and planning</t>
  </si>
  <si>
    <t>days</t>
  </si>
  <si>
    <t>Ecosystem on-boarding procedures</t>
  </si>
  <si>
    <t>Quality assurance</t>
  </si>
  <si>
    <t>Total implementation effort cost</t>
  </si>
  <si>
    <t>Maintenance efforts</t>
  </si>
  <si>
    <t>Other activities</t>
  </si>
  <si>
    <t>Average monthly FTE allocation</t>
  </si>
  <si>
    <t>2. Configure implementation efforts</t>
  </si>
  <si>
    <t>3. Configure maintenance costs</t>
  </si>
  <si>
    <t>Monthly FTE cost</t>
  </si>
  <si>
    <t>Yearly FTE cost</t>
  </si>
  <si>
    <t xml:space="preserve"> X-Road Security Server Cost Overview</t>
  </si>
  <si>
    <t>4. Go to results overview</t>
  </si>
  <si>
    <t>Implementation effort cost</t>
  </si>
  <si>
    <t>Infrastructure and services yearly cost</t>
  </si>
  <si>
    <t>Yearly maintenance FTE cost</t>
  </si>
  <si>
    <t>Implementation cost by category</t>
  </si>
  <si>
    <t>Total cost of ownership</t>
  </si>
  <si>
    <t>Resource</t>
  </si>
  <si>
    <t>Trust Services</t>
  </si>
  <si>
    <t>Additional licenses or services</t>
  </si>
  <si>
    <t>Yearly resource cost by category</t>
  </si>
  <si>
    <t>Other (e.g. monitoring, external storage)</t>
  </si>
  <si>
    <t>Additional licenses or service costs (if applicable)</t>
  </si>
  <si>
    <t>2. Configure the implementation efforts</t>
  </si>
  <si>
    <t>3. Configure the maintenance FTE allocation</t>
  </si>
  <si>
    <t>Integrating APIs and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</si>
</sst>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_-&quot;€&quot;* #,##0_-;\-&quot;€&quot;* #,##0_-;_-&quot;€&quot;* &quot;-&quot;??_-;_-@_-"/>
  </numFmts>
  <fonts count="31">
    <font>
      <sz val="12"/>
      <color theme="1"/>
      <name val="Calibri"/>
      <family val="2"/>
      <scheme val="minor"/>
    </font>
    <font>
      <sz val="12"/>
      <color rgb="FF9C5700"/>
      <name val="Calibri"/>
      <family val="2"/>
      <scheme val="minor"/>
    </font>
    <font>
      <sz val="12"/>
      <color rgb="FF3F3F76"/>
      <name val="Calibri"/>
      <family val="2"/>
      <scheme val="minor"/>
    </font>
    <font>
      <b/>
      <sz val="18"/>
      <color theme="0"/>
      <name val="Roboto"/>
    </font>
    <font>
      <sz val="12"/>
      <color theme="1"/>
      <name val="Roboto"/>
    </font>
    <font>
      <sz val="12"/>
      <color theme="0"/>
      <name val="Roboto"/>
    </font>
    <font>
      <sz val="8"/>
      <name val="Calibri"/>
      <family val="2"/>
      <scheme val="minor"/>
    </font>
    <font>
      <b/>
      <sz val="12"/>
      <color theme="0"/>
      <name val="Roboto"/>
    </font>
    <font>
      <sz val="14"/>
      <color theme="0"/>
      <name val="Roboto"/>
    </font>
    <font>
      <b/>
      <sz val="14"/>
      <color theme="0"/>
      <name val="Roboto"/>
    </font>
    <font>
      <sz val="14"/>
      <color theme="1"/>
      <name val="Roboto"/>
    </font>
    <font>
      <b/>
      <sz val="15"/>
      <color theme="3"/>
      <name val="Calibri"/>
      <family val="2"/>
      <scheme val="minor"/>
    </font>
    <font>
      <b/>
      <sz val="13"/>
      <color theme="3"/>
      <name val="Calibri"/>
      <family val="2"/>
      <scheme val="minor"/>
    </font>
    <font>
      <u/>
      <sz val="12"/>
      <color theme="10"/>
      <name val="Calibri"/>
      <family val="2"/>
      <scheme val="minor"/>
    </font>
    <font>
      <sz val="24"/>
      <color theme="0"/>
      <name val="Roboto"/>
    </font>
    <font>
      <u/>
      <sz val="24"/>
      <color theme="0"/>
      <name val="Roboto"/>
    </font>
    <font>
      <sz val="10"/>
      <name val="Arial"/>
      <family val="2"/>
    </font>
    <font>
      <b/>
      <sz val="22"/>
      <color theme="0"/>
      <name val="Roboto"/>
    </font>
    <font>
      <sz val="11"/>
      <color theme="1"/>
      <name val="Roboto"/>
    </font>
    <font>
      <b/>
      <sz val="12"/>
      <color theme="1"/>
      <name val="Roboto"/>
    </font>
    <font>
      <b/>
      <sz val="11"/>
      <color theme="1"/>
      <name val="Roboto"/>
    </font>
    <font>
      <b/>
      <sz val="16"/>
      <color theme="1"/>
      <name val="Roboto"/>
    </font>
    <font>
      <sz val="19"/>
      <color rgb="FF3F3F3F"/>
      <name val="FuturaPT"/>
    </font>
    <font>
      <b/>
      <u/>
      <sz val="16"/>
      <color theme="0"/>
      <name val="Roboto"/>
    </font>
    <font>
      <u/>
      <sz val="16"/>
      <color theme="1"/>
      <name val="Roboto"/>
    </font>
    <font>
      <u/>
      <sz val="16"/>
      <color theme="1"/>
      <name val="Calibri"/>
      <family val="2"/>
      <scheme val="minor"/>
    </font>
    <font>
      <b/>
      <u/>
      <sz val="20"/>
      <color theme="0"/>
      <name val="Roboto"/>
    </font>
    <font>
      <b/>
      <u/>
      <sz val="18"/>
      <color theme="0"/>
      <name val="Roboto"/>
    </font>
    <font>
      <sz val="24"/>
      <color rgb="FFFFFFFF"/>
      <name val="Roboto"/>
    </font>
    <font>
      <u/>
      <sz val="12"/>
      <color theme="10"/>
      <name val="Roboto"/>
    </font>
    <font>
      <sz val="12"/>
      <color rgb="FF3F3F76"/>
      <name val="Roboto"/>
    </font>
  </fonts>
  <fills count="12">
    <fill>
      <patternFill patternType="none"/>
    </fill>
    <fill>
      <patternFill patternType="gray125"/>
    </fill>
    <fill>
      <patternFill patternType="solid">
        <fgColor rgb="FFFFEB9C"/>
      </patternFill>
    </fill>
    <fill>
      <patternFill patternType="solid">
        <fgColor rgb="FFFFCC99"/>
      </patternFill>
    </fill>
    <fill>
      <patternFill patternType="solid">
        <fgColor rgb="FF663CDC"/>
        <bgColor indexed="64"/>
      </patternFill>
    </fill>
    <fill>
      <patternFill patternType="solid">
        <fgColor theme="9" tint="0.79998168889431442"/>
        <bgColor indexed="64"/>
      </patternFill>
    </fill>
    <fill>
      <patternFill patternType="solid">
        <fgColor rgb="FF00C9E7"/>
        <bgColor indexed="64"/>
      </patternFill>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
      <patternFill patternType="solid">
        <fgColor rgb="FF6472FF"/>
        <bgColor indexed="64"/>
      </patternFill>
    </fill>
    <fill>
      <patternFill patternType="solid">
        <fgColor rgb="FF663CDC"/>
        <bgColor rgb="FF000000"/>
      </patternFill>
    </fill>
  </fills>
  <borders count="30">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theme="0"/>
      </bottom>
      <diagonal/>
    </border>
    <border>
      <left/>
      <right/>
      <top style="thin">
        <color theme="0"/>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theme="1"/>
      </left>
      <right style="thin">
        <color theme="1"/>
      </right>
      <top style="thin">
        <color theme="1"/>
      </top>
      <bottom style="thin">
        <color theme="1"/>
      </bottom>
      <diagonal/>
    </border>
  </borders>
  <cellStyleXfs count="7">
    <xf numFmtId="0" fontId="0" fillId="0" borderId="0"/>
    <xf numFmtId="0" fontId="1" fillId="2" borderId="2" applyNumberFormat="0" applyAlignment="0" applyProtection="0"/>
    <xf numFmtId="0" fontId="2" fillId="3" borderId="1" applyNumberFormat="0" applyAlignment="0" applyProtection="0"/>
    <xf numFmtId="0" fontId="11" fillId="0" borderId="3" applyNumberFormat="0" applyFill="0" applyAlignment="0" applyProtection="0"/>
    <xf numFmtId="0" fontId="12" fillId="0" borderId="4" applyNumberFormat="0" applyFill="0" applyAlignment="0" applyProtection="0"/>
    <xf numFmtId="0" fontId="13" fillId="0" borderId="0" applyNumberFormat="0" applyFill="0" applyBorder="0" applyAlignment="0" applyProtection="0"/>
    <xf numFmtId="0" fontId="16" fillId="0" borderId="0"/>
  </cellStyleXfs>
  <cellXfs count="94">
    <xf numFmtId="0" fontId="0" fillId="0" borderId="0" xfId="0"/>
    <xf numFmtId="0" fontId="4" fillId="8" borderId="0" xfId="0" applyFont="1" applyFill="1"/>
    <xf numFmtId="0" fontId="19" fillId="8" borderId="0" xfId="4" applyFont="1" applyFill="1" applyBorder="1" applyProtection="1">
      <protection hidden="1"/>
    </xf>
    <xf numFmtId="0" fontId="4" fillId="8" borderId="0" xfId="3" applyFont="1" applyFill="1" applyBorder="1" applyProtection="1">
      <protection hidden="1"/>
    </xf>
    <xf numFmtId="0" fontId="4" fillId="10" borderId="0" xfId="0" applyFont="1" applyFill="1"/>
    <xf numFmtId="0" fontId="18" fillId="10" borderId="0" xfId="0" applyFont="1" applyFill="1" applyProtection="1">
      <protection hidden="1"/>
    </xf>
    <xf numFmtId="0" fontId="20" fillId="10" borderId="0" xfId="6" applyFont="1" applyFill="1" applyAlignment="1" applyProtection="1">
      <alignment horizontal="left" vertical="center"/>
      <protection hidden="1"/>
    </xf>
    <xf numFmtId="0" fontId="18" fillId="10" borderId="0" xfId="0" applyFont="1" applyFill="1" applyAlignment="1" applyProtection="1">
      <alignment vertical="center"/>
      <protection hidden="1"/>
    </xf>
    <xf numFmtId="0" fontId="19" fillId="10" borderId="0" xfId="6" applyFont="1" applyFill="1" applyAlignment="1" applyProtection="1">
      <alignment horizontal="left" vertical="center"/>
      <protection hidden="1"/>
    </xf>
    <xf numFmtId="0" fontId="21" fillId="10" borderId="0" xfId="0" applyFont="1" applyFill="1" applyProtection="1">
      <protection hidden="1"/>
    </xf>
    <xf numFmtId="49" fontId="18" fillId="10" borderId="0" xfId="0" applyNumberFormat="1" applyFont="1" applyFill="1" applyProtection="1">
      <protection hidden="1"/>
    </xf>
    <xf numFmtId="0" fontId="17" fillId="10" borderId="0" xfId="4" applyFont="1" applyFill="1" applyBorder="1" applyAlignment="1" applyProtection="1">
      <alignment horizontal="left" vertical="top"/>
      <protection hidden="1"/>
    </xf>
    <xf numFmtId="0" fontId="18" fillId="10" borderId="8" xfId="0" applyFont="1" applyFill="1" applyBorder="1" applyProtection="1">
      <protection hidden="1"/>
    </xf>
    <xf numFmtId="0" fontId="4" fillId="10" borderId="8" xfId="0" applyFont="1" applyFill="1" applyBorder="1"/>
    <xf numFmtId="0" fontId="4" fillId="10" borderId="0" xfId="0" applyFont="1" applyFill="1" applyBorder="1"/>
    <xf numFmtId="0" fontId="4" fillId="10" borderId="9" xfId="0" applyFont="1" applyFill="1" applyBorder="1"/>
    <xf numFmtId="0" fontId="22" fillId="10" borderId="0" xfId="0" applyFont="1" applyFill="1"/>
    <xf numFmtId="0" fontId="23" fillId="10" borderId="0" xfId="0" applyFont="1" applyFill="1" applyProtection="1">
      <protection hidden="1"/>
    </xf>
    <xf numFmtId="0" fontId="8" fillId="10" borderId="0" xfId="0" applyFont="1" applyFill="1"/>
    <xf numFmtId="0" fontId="23" fillId="10" borderId="0" xfId="0" applyFont="1" applyFill="1" applyAlignment="1" applyProtection="1">
      <protection hidden="1"/>
    </xf>
    <xf numFmtId="0" fontId="3" fillId="10" borderId="0" xfId="6" applyFont="1" applyFill="1" applyAlignment="1" applyProtection="1">
      <alignment vertical="top"/>
      <protection hidden="1"/>
    </xf>
    <xf numFmtId="0" fontId="4" fillId="8" borderId="0" xfId="0" applyFont="1" applyFill="1" applyProtection="1">
      <protection locked="0"/>
    </xf>
    <xf numFmtId="0" fontId="4" fillId="0" borderId="2" xfId="0" applyFont="1" applyBorder="1" applyProtection="1">
      <protection locked="0"/>
    </xf>
    <xf numFmtId="0" fontId="7" fillId="6" borderId="0" xfId="0" applyFont="1" applyFill="1" applyProtection="1">
      <protection locked="0"/>
    </xf>
    <xf numFmtId="0" fontId="5" fillId="6" borderId="0" xfId="0" applyFont="1" applyFill="1" applyProtection="1">
      <protection locked="0"/>
    </xf>
    <xf numFmtId="0" fontId="5" fillId="4" borderId="0" xfId="0" applyFont="1" applyFill="1" applyProtection="1">
      <protection locked="0"/>
    </xf>
    <xf numFmtId="0" fontId="4" fillId="0" borderId="0" xfId="0" applyFont="1" applyProtection="1">
      <protection locked="0"/>
    </xf>
    <xf numFmtId="0" fontId="8" fillId="4" borderId="0" xfId="0" applyFont="1" applyFill="1" applyProtection="1">
      <protection locked="0"/>
    </xf>
    <xf numFmtId="164" fontId="7" fillId="4" borderId="0" xfId="0" applyNumberFormat="1" applyFont="1" applyFill="1" applyProtection="1"/>
    <xf numFmtId="1" fontId="4" fillId="0" borderId="2" xfId="0" applyNumberFormat="1" applyFont="1" applyBorder="1" applyProtection="1"/>
    <xf numFmtId="164" fontId="4" fillId="0" borderId="2" xfId="0" applyNumberFormat="1" applyFont="1" applyBorder="1" applyProtection="1"/>
    <xf numFmtId="164" fontId="9" fillId="4" borderId="0" xfId="0" applyNumberFormat="1" applyFont="1" applyFill="1" applyProtection="1"/>
    <xf numFmtId="0" fontId="0" fillId="10" borderId="0" xfId="0" applyFill="1"/>
    <xf numFmtId="0" fontId="30" fillId="5" borderId="2" xfId="2" applyFont="1" applyFill="1" applyBorder="1" applyProtection="1">
      <protection locked="0"/>
    </xf>
    <xf numFmtId="164" fontId="30" fillId="5" borderId="2" xfId="2" applyNumberFormat="1" applyFont="1" applyFill="1" applyBorder="1" applyProtection="1">
      <protection locked="0"/>
    </xf>
    <xf numFmtId="2" fontId="30" fillId="5" borderId="2" xfId="2" applyNumberFormat="1" applyFont="1" applyFill="1" applyBorder="1" applyProtection="1">
      <protection locked="0"/>
    </xf>
    <xf numFmtId="1" fontId="30" fillId="5" borderId="2" xfId="2" applyNumberFormat="1" applyFont="1" applyFill="1" applyBorder="1" applyProtection="1">
      <protection locked="0"/>
    </xf>
    <xf numFmtId="0" fontId="8" fillId="6" borderId="0" xfId="0" applyFont="1" applyFill="1" applyProtection="1">
      <protection locked="0"/>
    </xf>
    <xf numFmtId="0" fontId="10" fillId="8" borderId="29" xfId="0" applyFont="1" applyFill="1" applyBorder="1" applyProtection="1"/>
    <xf numFmtId="0" fontId="18" fillId="10" borderId="0" xfId="0" applyFont="1" applyFill="1" applyBorder="1" applyProtection="1">
      <protection hidden="1"/>
    </xf>
    <xf numFmtId="0" fontId="26" fillId="6" borderId="21" xfId="5" applyFont="1" applyFill="1" applyBorder="1" applyAlignment="1">
      <alignment horizontal="center" vertical="center"/>
    </xf>
    <xf numFmtId="0" fontId="26" fillId="6" borderId="22" xfId="5" applyFont="1" applyFill="1" applyBorder="1" applyAlignment="1">
      <alignment horizontal="center" vertical="center"/>
    </xf>
    <xf numFmtId="0" fontId="26" fillId="6" borderId="23" xfId="5" applyFont="1" applyFill="1" applyBorder="1" applyAlignment="1">
      <alignment horizontal="center" vertical="center"/>
    </xf>
    <xf numFmtId="0" fontId="26" fillId="6" borderId="24" xfId="5" applyFont="1" applyFill="1" applyBorder="1" applyAlignment="1">
      <alignment horizontal="center" vertical="center"/>
    </xf>
    <xf numFmtId="0" fontId="26" fillId="6" borderId="0" xfId="5" applyFont="1" applyFill="1" applyBorder="1" applyAlignment="1">
      <alignment horizontal="center" vertical="center"/>
    </xf>
    <xf numFmtId="0" fontId="26" fillId="6" borderId="25" xfId="5" applyFont="1" applyFill="1" applyBorder="1" applyAlignment="1">
      <alignment horizontal="center" vertical="center"/>
    </xf>
    <xf numFmtId="0" fontId="26" fillId="6" borderId="26" xfId="5" applyFont="1" applyFill="1" applyBorder="1" applyAlignment="1">
      <alignment horizontal="center" vertical="center"/>
    </xf>
    <xf numFmtId="0" fontId="26" fillId="6" borderId="27" xfId="5" applyFont="1" applyFill="1" applyBorder="1" applyAlignment="1">
      <alignment horizontal="center" vertical="center"/>
    </xf>
    <xf numFmtId="0" fontId="26" fillId="6" borderId="28" xfId="5" applyFont="1" applyFill="1" applyBorder="1" applyAlignment="1">
      <alignment horizontal="center" vertical="center"/>
    </xf>
    <xf numFmtId="0" fontId="14" fillId="6" borderId="13"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19" xfId="0" applyFont="1" applyFill="1" applyBorder="1" applyAlignment="1">
      <alignment horizontal="center" vertical="center" wrapText="1"/>
    </xf>
    <xf numFmtId="0" fontId="14" fillId="6" borderId="20" xfId="0" applyFont="1" applyFill="1" applyBorder="1" applyAlignment="1">
      <alignment horizontal="center" vertical="center" wrapText="1"/>
    </xf>
    <xf numFmtId="0" fontId="3" fillId="4" borderId="0" xfId="0" applyFont="1" applyFill="1" applyAlignment="1">
      <alignment horizontal="left"/>
    </xf>
    <xf numFmtId="0" fontId="3" fillId="9" borderId="0" xfId="0" applyFont="1" applyFill="1" applyAlignment="1">
      <alignment horizontal="left"/>
    </xf>
    <xf numFmtId="0" fontId="3" fillId="10" borderId="0" xfId="6" applyFont="1" applyFill="1" applyAlignment="1" applyProtection="1">
      <alignment horizontal="left" vertical="top"/>
      <protection hidden="1"/>
    </xf>
    <xf numFmtId="0" fontId="23" fillId="10" borderId="0" xfId="0" applyFont="1" applyFill="1" applyBorder="1" applyAlignment="1" applyProtection="1">
      <alignment horizontal="left"/>
      <protection hidden="1"/>
    </xf>
    <xf numFmtId="0" fontId="24" fillId="8" borderId="0" xfId="5" applyFont="1" applyFill="1" applyBorder="1" applyAlignment="1">
      <alignment horizontal="center" vertical="center"/>
    </xf>
    <xf numFmtId="0" fontId="23" fillId="10" borderId="0" xfId="0" applyFont="1" applyFill="1" applyAlignment="1" applyProtection="1">
      <alignment horizontal="left"/>
      <protection hidden="1"/>
    </xf>
    <xf numFmtId="0" fontId="24" fillId="8" borderId="0" xfId="5" applyFont="1" applyFill="1" applyAlignment="1">
      <alignment horizontal="center" vertical="center"/>
    </xf>
    <xf numFmtId="0" fontId="25" fillId="8" borderId="0" xfId="5" applyFont="1" applyFill="1" applyAlignment="1">
      <alignment horizontal="center" vertical="center"/>
    </xf>
    <xf numFmtId="0" fontId="9" fillId="7" borderId="0" xfId="0" applyFont="1" applyFill="1" applyAlignment="1" applyProtection="1">
      <alignment horizontal="center"/>
      <protection locked="0"/>
    </xf>
    <xf numFmtId="0" fontId="7" fillId="6" borderId="0" xfId="0" applyFont="1" applyFill="1" applyAlignment="1" applyProtection="1">
      <alignment horizontal="left"/>
      <protection locked="0"/>
    </xf>
    <xf numFmtId="0" fontId="3" fillId="4" borderId="0" xfId="0" applyFont="1" applyFill="1" applyAlignment="1" applyProtection="1">
      <alignment horizontal="left"/>
      <protection locked="0"/>
    </xf>
    <xf numFmtId="0" fontId="29" fillId="8" borderId="0" xfId="5" applyFont="1" applyFill="1" applyAlignment="1" applyProtection="1">
      <alignment horizontal="left"/>
      <protection locked="0"/>
    </xf>
    <xf numFmtId="0" fontId="14" fillId="4" borderId="5" xfId="0" applyFont="1" applyFill="1" applyBorder="1" applyAlignment="1" applyProtection="1">
      <alignment horizontal="center"/>
      <protection locked="0"/>
    </xf>
    <xf numFmtId="0" fontId="14" fillId="4" borderId="7" xfId="0" applyFont="1" applyFill="1" applyBorder="1" applyAlignment="1" applyProtection="1">
      <alignment horizontal="center"/>
      <protection locked="0"/>
    </xf>
    <xf numFmtId="0" fontId="14" fillId="4" borderId="6" xfId="0" applyFont="1" applyFill="1" applyBorder="1" applyAlignment="1" applyProtection="1">
      <alignment horizontal="center"/>
      <protection locked="0"/>
    </xf>
    <xf numFmtId="0" fontId="15" fillId="4" borderId="21" xfId="5" applyFont="1" applyFill="1" applyBorder="1" applyAlignment="1" applyProtection="1">
      <alignment horizontal="center"/>
      <protection locked="0"/>
    </xf>
    <xf numFmtId="0" fontId="15" fillId="4" borderId="22" xfId="5" applyFont="1" applyFill="1" applyBorder="1" applyAlignment="1" applyProtection="1">
      <alignment horizontal="center"/>
      <protection locked="0"/>
    </xf>
    <xf numFmtId="0" fontId="15" fillId="4" borderId="23" xfId="5" applyFont="1" applyFill="1" applyBorder="1" applyAlignment="1" applyProtection="1">
      <alignment horizontal="center"/>
      <protection locked="0"/>
    </xf>
    <xf numFmtId="0" fontId="15" fillId="4" borderId="26" xfId="5" applyFont="1" applyFill="1" applyBorder="1" applyAlignment="1" applyProtection="1">
      <alignment horizontal="center"/>
      <protection locked="0"/>
    </xf>
    <xf numFmtId="0" fontId="15" fillId="4" borderId="27" xfId="5" applyFont="1" applyFill="1" applyBorder="1" applyAlignment="1" applyProtection="1">
      <alignment horizontal="center"/>
      <protection locked="0"/>
    </xf>
    <xf numFmtId="0" fontId="15" fillId="4" borderId="28" xfId="5" applyFont="1" applyFill="1" applyBorder="1" applyAlignment="1" applyProtection="1">
      <alignment horizontal="center"/>
      <protection locked="0"/>
    </xf>
    <xf numFmtId="0" fontId="28" fillId="11" borderId="10" xfId="0" applyFont="1" applyFill="1" applyBorder="1" applyAlignment="1" applyProtection="1">
      <alignment horizontal="center" vertical="center"/>
      <protection locked="0"/>
    </xf>
    <xf numFmtId="0" fontId="28" fillId="11" borderId="11" xfId="0" applyFont="1" applyFill="1" applyBorder="1" applyAlignment="1" applyProtection="1">
      <alignment horizontal="center" vertical="center"/>
      <protection locked="0"/>
    </xf>
    <xf numFmtId="0" fontId="28" fillId="11" borderId="12" xfId="0" applyFont="1" applyFill="1" applyBorder="1" applyAlignment="1" applyProtection="1">
      <alignment horizontal="center" vertical="center"/>
      <protection locked="0"/>
    </xf>
    <xf numFmtId="165" fontId="10" fillId="8" borderId="29" xfId="0" applyNumberFormat="1" applyFont="1" applyFill="1" applyBorder="1" applyAlignment="1" applyProtection="1">
      <alignment horizontal="center"/>
    </xf>
    <xf numFmtId="0" fontId="3" fillId="7" borderId="0" xfId="0" applyFont="1" applyFill="1" applyAlignment="1" applyProtection="1">
      <alignment horizontal="center"/>
      <protection locked="0"/>
    </xf>
    <xf numFmtId="0" fontId="3" fillId="4" borderId="0" xfId="0" applyFont="1" applyFill="1" applyBorder="1" applyAlignment="1" applyProtection="1">
      <alignment horizontal="center" vertical="center"/>
    </xf>
    <xf numFmtId="0" fontId="8" fillId="6" borderId="0" xfId="0" applyFont="1" applyFill="1" applyAlignment="1" applyProtection="1">
      <alignment horizontal="center"/>
      <protection locked="0"/>
    </xf>
    <xf numFmtId="165" fontId="3" fillId="4" borderId="0" xfId="0" applyNumberFormat="1" applyFont="1" applyFill="1" applyBorder="1" applyAlignment="1" applyProtection="1">
      <alignment horizontal="center" vertical="center"/>
    </xf>
    <xf numFmtId="164" fontId="10" fillId="8" borderId="29" xfId="0" applyNumberFormat="1" applyFont="1" applyFill="1" applyBorder="1" applyAlignment="1" applyProtection="1">
      <alignment horizontal="center"/>
    </xf>
    <xf numFmtId="0" fontId="27" fillId="6" borderId="21" xfId="5" applyFont="1" applyFill="1" applyBorder="1" applyAlignment="1">
      <alignment horizontal="center" vertical="center"/>
    </xf>
    <xf numFmtId="0" fontId="27" fillId="6" borderId="22" xfId="5" applyFont="1" applyFill="1" applyBorder="1" applyAlignment="1">
      <alignment horizontal="center" vertical="center"/>
    </xf>
    <xf numFmtId="0" fontId="27" fillId="6" borderId="23" xfId="5" applyFont="1" applyFill="1" applyBorder="1" applyAlignment="1">
      <alignment horizontal="center" vertical="center"/>
    </xf>
    <xf numFmtId="0" fontId="27" fillId="6" borderId="26" xfId="5" applyFont="1" applyFill="1" applyBorder="1" applyAlignment="1">
      <alignment horizontal="center" vertical="center"/>
    </xf>
    <xf numFmtId="0" fontId="27" fillId="6" borderId="27" xfId="5" applyFont="1" applyFill="1" applyBorder="1" applyAlignment="1">
      <alignment horizontal="center" vertical="center"/>
    </xf>
    <xf numFmtId="0" fontId="27" fillId="6" borderId="28" xfId="5" applyFont="1" applyFill="1" applyBorder="1" applyAlignment="1">
      <alignment horizontal="center" vertical="center"/>
    </xf>
  </cellXfs>
  <cellStyles count="7">
    <cellStyle name="Heading 1" xfId="3" builtinId="16"/>
    <cellStyle name="Heading 2" xfId="4" builtinId="17"/>
    <cellStyle name="Hyperlink" xfId="5" builtinId="8"/>
    <cellStyle name="Input" xfId="2" builtinId="20"/>
    <cellStyle name="Neutral" xfId="1" builtinId="28" customBuiltin="1"/>
    <cellStyle name="Normal" xfId="0" builtinId="0"/>
    <cellStyle name="Normal 4" xfId="6" xr:uid="{79B38BF4-E408-434A-B0C6-D3DEDCE69DBC}"/>
  </cellStyles>
  <dxfs count="0"/>
  <tableStyles count="0" defaultTableStyle="TableStyleMedium2" defaultPivotStyle="PivotStyleLight16"/>
  <colors>
    <mruColors>
      <color rgb="FF6472FF"/>
      <color rgb="FF663CDC"/>
      <color rgb="FF00C9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GB"/>
              <a:t>Implementation EFFORT</a:t>
            </a:r>
            <a:r>
              <a:rPr lang="en-GB" baseline="0"/>
              <a:t> COST</a:t>
            </a:r>
            <a:r>
              <a:rPr lang="en-GB"/>
              <a:t> By Category</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FI"/>
        </a:p>
      </c:txPr>
    </c:title>
    <c:autoTitleDeleted val="0"/>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1596-7844-8777-78BCA1D42FAA}"/>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1596-7844-8777-78BCA1D42FAA}"/>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1596-7844-8777-78BCA1D42FAA}"/>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6-1596-7844-8777-78BCA1D42FAA}"/>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1596-7844-8777-78BCA1D42FAA}"/>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8-1596-7844-8777-78BCA1D42FAA}"/>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FI"/>
                </a:p>
              </c:txPr>
              <c:dLblPos val="outEnd"/>
              <c:showLegendKey val="0"/>
              <c:showVal val="1"/>
              <c:showCatName val="1"/>
              <c:showSerName val="0"/>
              <c:showPercent val="0"/>
              <c:showBubbleSize val="0"/>
              <c:extLst>
                <c:ext xmlns:c16="http://schemas.microsoft.com/office/drawing/2014/chart" uri="{C3380CC4-5D6E-409C-BE32-E72D297353CC}">
                  <c16:uniqueId val="{00000003-1596-7844-8777-78BCA1D42FAA}"/>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FI"/>
                </a:p>
              </c:txPr>
              <c:dLblPos val="outEnd"/>
              <c:showLegendKey val="0"/>
              <c:showVal val="1"/>
              <c:showCatName val="1"/>
              <c:showSerName val="0"/>
              <c:showPercent val="0"/>
              <c:showBubbleSize val="0"/>
              <c:extLst>
                <c:ext xmlns:c16="http://schemas.microsoft.com/office/drawing/2014/chart" uri="{C3380CC4-5D6E-409C-BE32-E72D297353CC}">
                  <c16:uniqueId val="{00000004-1596-7844-8777-78BCA1D42FAA}"/>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FI"/>
                </a:p>
              </c:txPr>
              <c:dLblPos val="outEnd"/>
              <c:showLegendKey val="0"/>
              <c:showVal val="1"/>
              <c:showCatName val="1"/>
              <c:showSerName val="0"/>
              <c:showPercent val="0"/>
              <c:showBubbleSize val="0"/>
              <c:extLst>
                <c:ext xmlns:c16="http://schemas.microsoft.com/office/drawing/2014/chart" uri="{C3380CC4-5D6E-409C-BE32-E72D297353CC}">
                  <c16:uniqueId val="{00000005-1596-7844-8777-78BCA1D42FAA}"/>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FI"/>
                </a:p>
              </c:txPr>
              <c:dLblPos val="outEnd"/>
              <c:showLegendKey val="0"/>
              <c:showVal val="1"/>
              <c:showCatName val="1"/>
              <c:showSerName val="0"/>
              <c:showPercent val="0"/>
              <c:showBubbleSize val="0"/>
              <c:extLst>
                <c:ext xmlns:c16="http://schemas.microsoft.com/office/drawing/2014/chart" uri="{C3380CC4-5D6E-409C-BE32-E72D297353CC}">
                  <c16:uniqueId val="{00000006-1596-7844-8777-78BCA1D42FAA}"/>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FI"/>
                </a:p>
              </c:txPr>
              <c:dLblPos val="outEnd"/>
              <c:showLegendKey val="0"/>
              <c:showVal val="1"/>
              <c:showCatName val="1"/>
              <c:showSerName val="0"/>
              <c:showPercent val="0"/>
              <c:showBubbleSize val="0"/>
              <c:extLst>
                <c:ext xmlns:c16="http://schemas.microsoft.com/office/drawing/2014/chart" uri="{C3380CC4-5D6E-409C-BE32-E72D297353CC}">
                  <c16:uniqueId val="{00000007-1596-7844-8777-78BCA1D42FAA}"/>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FI"/>
                </a:p>
              </c:txPr>
              <c:dLblPos val="outEnd"/>
              <c:showLegendKey val="0"/>
              <c:showVal val="1"/>
              <c:showCatName val="1"/>
              <c:showSerName val="0"/>
              <c:showPercent val="0"/>
              <c:showBubbleSize val="0"/>
              <c:extLst>
                <c:ext xmlns:c16="http://schemas.microsoft.com/office/drawing/2014/chart" uri="{C3380CC4-5D6E-409C-BE32-E72D297353CC}">
                  <c16:uniqueId val="{00000008-1596-7844-8777-78BCA1D42FAA}"/>
                </c:ext>
              </c:extLst>
            </c:dLbl>
            <c:spPr>
              <a:noFill/>
              <a:ln>
                <a:noFill/>
              </a:ln>
              <a:effectLst/>
            </c:sp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('Cost Overview'!$B$19,'Cost Overview'!$B$20,'Cost Overview'!$B$21,'Cost Overview'!$B$22,'Cost Overview'!$B$23,'Cost Overview'!$B$24)</c:f>
              <c:strCache>
                <c:ptCount val="6"/>
                <c:pt idx="0">
                  <c:v>Project management and planning</c:v>
                </c:pt>
                <c:pt idx="1">
                  <c:v>Ecosystem on-boarding procedures</c:v>
                </c:pt>
                <c:pt idx="2">
                  <c:v>Security Server installation and configuration</c:v>
                </c:pt>
                <c:pt idx="3">
                  <c:v>Integrating APIs and services</c:v>
                </c:pt>
                <c:pt idx="4">
                  <c:v>Quality assurance</c:v>
                </c:pt>
                <c:pt idx="5">
                  <c:v>Other activities</c:v>
                </c:pt>
              </c:strCache>
            </c:strRef>
          </c:cat>
          <c:val>
            <c:numRef>
              <c:f>('Cost Overview'!$D$19,'Cost Overview'!$D$20,'Cost Overview'!$D$21,'Cost Overview'!$D$22,'Cost Overview'!$D$23,'Cost Overview'!$D$24)</c:f>
              <c:numCache>
                <c:formatCode>_-"€"* #\ ##0_-;\-"€"* #\ ##0_-;_-"€"* "-"??_-;_-@_-</c:formatCode>
                <c:ptCount val="6"/>
                <c:pt idx="0">
                  <c:v>3080</c:v>
                </c:pt>
                <c:pt idx="1">
                  <c:v>3080</c:v>
                </c:pt>
                <c:pt idx="2">
                  <c:v>880</c:v>
                </c:pt>
                <c:pt idx="3">
                  <c:v>6160</c:v>
                </c:pt>
                <c:pt idx="4">
                  <c:v>3080</c:v>
                </c:pt>
                <c:pt idx="5">
                  <c:v>3080</c:v>
                </c:pt>
              </c:numCache>
            </c:numRef>
          </c:val>
          <c:extLst>
            <c:ext xmlns:c16="http://schemas.microsoft.com/office/drawing/2014/chart" uri="{C3380CC4-5D6E-409C-BE32-E72D297353CC}">
              <c16:uniqueId val="{00000000-1596-7844-8777-78BCA1D42FAA}"/>
            </c:ext>
          </c:extLst>
        </c:ser>
        <c:ser>
          <c:idx val="1"/>
          <c:order val="1"/>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1596-7844-8777-78BCA1D42FAA}"/>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A-1596-7844-8777-78BCA1D42FAA}"/>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1596-7844-8777-78BCA1D42FAA}"/>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C-1596-7844-8777-78BCA1D42FAA}"/>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1596-7844-8777-78BCA1D42FAA}"/>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E-1596-7844-8777-78BCA1D42FAA}"/>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FI"/>
                </a:p>
              </c:txPr>
              <c:dLblPos val="outEnd"/>
              <c:showLegendKey val="0"/>
              <c:showVal val="0"/>
              <c:showCatName val="1"/>
              <c:showSerName val="0"/>
              <c:showPercent val="0"/>
              <c:showBubbleSize val="0"/>
              <c:extLst>
                <c:ext xmlns:c16="http://schemas.microsoft.com/office/drawing/2014/chart" uri="{C3380CC4-5D6E-409C-BE32-E72D297353CC}">
                  <c16:uniqueId val="{00000009-1596-7844-8777-78BCA1D42FAA}"/>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FI"/>
                </a:p>
              </c:txPr>
              <c:dLblPos val="outEnd"/>
              <c:showLegendKey val="0"/>
              <c:showVal val="0"/>
              <c:showCatName val="1"/>
              <c:showSerName val="0"/>
              <c:showPercent val="0"/>
              <c:showBubbleSize val="0"/>
              <c:extLst>
                <c:ext xmlns:c16="http://schemas.microsoft.com/office/drawing/2014/chart" uri="{C3380CC4-5D6E-409C-BE32-E72D297353CC}">
                  <c16:uniqueId val="{0000000A-1596-7844-8777-78BCA1D42FAA}"/>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FI"/>
                </a:p>
              </c:txPr>
              <c:dLblPos val="outEnd"/>
              <c:showLegendKey val="0"/>
              <c:showVal val="0"/>
              <c:showCatName val="1"/>
              <c:showSerName val="0"/>
              <c:showPercent val="0"/>
              <c:showBubbleSize val="0"/>
              <c:extLst>
                <c:ext xmlns:c16="http://schemas.microsoft.com/office/drawing/2014/chart" uri="{C3380CC4-5D6E-409C-BE32-E72D297353CC}">
                  <c16:uniqueId val="{0000000B-1596-7844-8777-78BCA1D42FAA}"/>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FI"/>
                </a:p>
              </c:txPr>
              <c:dLblPos val="outEnd"/>
              <c:showLegendKey val="0"/>
              <c:showVal val="0"/>
              <c:showCatName val="1"/>
              <c:showSerName val="0"/>
              <c:showPercent val="0"/>
              <c:showBubbleSize val="0"/>
              <c:extLst>
                <c:ext xmlns:c16="http://schemas.microsoft.com/office/drawing/2014/chart" uri="{C3380CC4-5D6E-409C-BE32-E72D297353CC}">
                  <c16:uniqueId val="{0000000C-1596-7844-8777-78BCA1D42FAA}"/>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FI"/>
                </a:p>
              </c:txPr>
              <c:dLblPos val="outEnd"/>
              <c:showLegendKey val="0"/>
              <c:showVal val="0"/>
              <c:showCatName val="1"/>
              <c:showSerName val="0"/>
              <c:showPercent val="0"/>
              <c:showBubbleSize val="0"/>
              <c:extLst>
                <c:ext xmlns:c16="http://schemas.microsoft.com/office/drawing/2014/chart" uri="{C3380CC4-5D6E-409C-BE32-E72D297353CC}">
                  <c16:uniqueId val="{0000000D-1596-7844-8777-78BCA1D42FAA}"/>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FI"/>
                </a:p>
              </c:txPr>
              <c:dLblPos val="outEnd"/>
              <c:showLegendKey val="0"/>
              <c:showVal val="0"/>
              <c:showCatName val="1"/>
              <c:showSerName val="0"/>
              <c:showPercent val="0"/>
              <c:showBubbleSize val="0"/>
              <c:extLst>
                <c:ext xmlns:c16="http://schemas.microsoft.com/office/drawing/2014/chart" uri="{C3380CC4-5D6E-409C-BE32-E72D297353CC}">
                  <c16:uniqueId val="{0000000E-1596-7844-8777-78BCA1D42FAA}"/>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('Cost Overview'!$B$19,'Cost Overview'!$B$20,'Cost Overview'!$B$21,'Cost Overview'!$B$22,'Cost Overview'!$B$23,'Cost Overview'!$B$24)</c:f>
              <c:strCache>
                <c:ptCount val="6"/>
                <c:pt idx="0">
                  <c:v>Project management and planning</c:v>
                </c:pt>
                <c:pt idx="1">
                  <c:v>Ecosystem on-boarding procedures</c:v>
                </c:pt>
                <c:pt idx="2">
                  <c:v>Security Server installation and configuration</c:v>
                </c:pt>
                <c:pt idx="3">
                  <c:v>Integrating APIs and services</c:v>
                </c:pt>
                <c:pt idx="4">
                  <c:v>Quality assurance</c:v>
                </c:pt>
                <c:pt idx="5">
                  <c:v>Other activities</c:v>
                </c:pt>
              </c:strCache>
            </c:strRef>
          </c:cat>
          <c:val>
            <c:numRef>
              <c:f>('Cost Overview'!$E$19,'Cost Overview'!$E$20,'Cost Overview'!$E$21,'Cost Overview'!$E$22,'Cost Overview'!$E$23,'Cost Overview'!$E$24)</c:f>
              <c:numCache>
                <c:formatCode>_-"€"* #\ ##0_-;\-"€"* #\ ##0_-;_-"€"* "-"??_-;_-@_-</c:formatCode>
                <c:ptCount val="6"/>
              </c:numCache>
            </c:numRef>
          </c:val>
          <c:extLst>
            <c:ext xmlns:c16="http://schemas.microsoft.com/office/drawing/2014/chart" uri="{C3380CC4-5D6E-409C-BE32-E72D297353CC}">
              <c16:uniqueId val="{00000001-1596-7844-8777-78BCA1D42FAA}"/>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F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GB"/>
              <a:t>Yearly resource cost by category</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FI"/>
        </a:p>
      </c:txPr>
    </c:title>
    <c:autoTitleDeleted val="0"/>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5D10-904C-8AB1-550D6BC622BB}"/>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5D10-904C-8AB1-550D6BC622BB}"/>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6-5D10-904C-8AB1-550D6BC622BB}"/>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5D10-904C-8AB1-550D6BC622BB}"/>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8-5D10-904C-8AB1-550D6BC622BB}"/>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FI"/>
                </a:p>
              </c:txPr>
              <c:dLblPos val="outEnd"/>
              <c:showLegendKey val="0"/>
              <c:showVal val="1"/>
              <c:showCatName val="1"/>
              <c:showSerName val="0"/>
              <c:showPercent val="0"/>
              <c:showBubbleSize val="0"/>
              <c:extLst>
                <c:ext xmlns:c16="http://schemas.microsoft.com/office/drawing/2014/chart" uri="{C3380CC4-5D6E-409C-BE32-E72D297353CC}">
                  <c16:uniqueId val="{00000004-5D10-904C-8AB1-550D6BC622BB}"/>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FI"/>
                </a:p>
              </c:txPr>
              <c:dLblPos val="outEnd"/>
              <c:showLegendKey val="0"/>
              <c:showVal val="1"/>
              <c:showCatName val="1"/>
              <c:showSerName val="0"/>
              <c:showPercent val="0"/>
              <c:showBubbleSize val="0"/>
              <c:extLst>
                <c:ext xmlns:c16="http://schemas.microsoft.com/office/drawing/2014/chart" uri="{C3380CC4-5D6E-409C-BE32-E72D297353CC}">
                  <c16:uniqueId val="{00000005-5D10-904C-8AB1-550D6BC622BB}"/>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FI"/>
                </a:p>
              </c:txPr>
              <c:dLblPos val="outEnd"/>
              <c:showLegendKey val="0"/>
              <c:showVal val="1"/>
              <c:showCatName val="1"/>
              <c:showSerName val="0"/>
              <c:showPercent val="0"/>
              <c:showBubbleSize val="0"/>
              <c:extLst>
                <c:ext xmlns:c16="http://schemas.microsoft.com/office/drawing/2014/chart" uri="{C3380CC4-5D6E-409C-BE32-E72D297353CC}">
                  <c16:uniqueId val="{00000006-5D10-904C-8AB1-550D6BC622BB}"/>
                </c:ext>
              </c:extLst>
            </c:dLbl>
            <c:dLbl>
              <c:idx val="3"/>
              <c:layout>
                <c:manualLayout>
                  <c:x val="-2.1215043394406944E-2"/>
                  <c:y val="7.7339520494972931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FI"/>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D10-904C-8AB1-550D6BC622BB}"/>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FI"/>
                </a:p>
              </c:txPr>
              <c:dLblPos val="outEnd"/>
              <c:showLegendKey val="0"/>
              <c:showVal val="1"/>
              <c:showCatName val="1"/>
              <c:showSerName val="0"/>
              <c:showPercent val="0"/>
              <c:showBubbleSize val="0"/>
              <c:extLst>
                <c:ext xmlns:c16="http://schemas.microsoft.com/office/drawing/2014/chart" uri="{C3380CC4-5D6E-409C-BE32-E72D297353CC}">
                  <c16:uniqueId val="{00000008-5D10-904C-8AB1-550D6BC622BB}"/>
                </c:ext>
              </c:extLst>
            </c:dLbl>
            <c:spPr>
              <a:noFill/>
              <a:ln>
                <a:noFill/>
              </a:ln>
              <a:effectLst/>
            </c:sp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'Cost Overview'!$B$29:$B$33</c:f>
              <c:strCache>
                <c:ptCount val="5"/>
                <c:pt idx="0">
                  <c:v>Security Servers</c:v>
                </c:pt>
                <c:pt idx="1">
                  <c:v>HSMs</c:v>
                </c:pt>
                <c:pt idx="2">
                  <c:v>Other (e.g. monitoring, external storage)</c:v>
                </c:pt>
                <c:pt idx="3">
                  <c:v>Trust Services</c:v>
                </c:pt>
                <c:pt idx="4">
                  <c:v>Additional licenses or services</c:v>
                </c:pt>
              </c:strCache>
            </c:strRef>
          </c:cat>
          <c:val>
            <c:numRef>
              <c:f>'Cost Overview'!$C$29:$C$33</c:f>
              <c:numCache>
                <c:formatCode>_-"€"* #\ ##0.00_-;\-"€"* #\ ##0.00_-;_-"€"* "-"??_-;_-@_-</c:formatCode>
                <c:ptCount val="5"/>
                <c:pt idx="0">
                  <c:v>4800</c:v>
                </c:pt>
                <c:pt idx="1">
                  <c:v>0</c:v>
                </c:pt>
                <c:pt idx="2">
                  <c:v>600</c:v>
                </c:pt>
                <c:pt idx="3">
                  <c:v>1080</c:v>
                </c:pt>
                <c:pt idx="4">
                  <c:v>0</c:v>
                </c:pt>
              </c:numCache>
            </c:numRef>
          </c:val>
          <c:extLst>
            <c:ext xmlns:c16="http://schemas.microsoft.com/office/drawing/2014/chart" uri="{C3380CC4-5D6E-409C-BE32-E72D297353CC}">
              <c16:uniqueId val="{00000000-5D10-904C-8AB1-550D6BC622BB}"/>
            </c:ext>
          </c:extLst>
        </c:ser>
        <c:ser>
          <c:idx val="1"/>
          <c:order val="1"/>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5D10-904C-8AB1-550D6BC622BB}"/>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A-5D10-904C-8AB1-550D6BC622BB}"/>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5D10-904C-8AB1-550D6BC622BB}"/>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C-5D10-904C-8AB1-550D6BC622BB}"/>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5D10-904C-8AB1-550D6BC622BB}"/>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FI"/>
                </a:p>
              </c:txPr>
              <c:dLblPos val="outEnd"/>
              <c:showLegendKey val="0"/>
              <c:showVal val="0"/>
              <c:showCatName val="1"/>
              <c:showSerName val="0"/>
              <c:showPercent val="0"/>
              <c:showBubbleSize val="0"/>
              <c:extLst>
                <c:ext xmlns:c16="http://schemas.microsoft.com/office/drawing/2014/chart" uri="{C3380CC4-5D6E-409C-BE32-E72D297353CC}">
                  <c16:uniqueId val="{00000009-5D10-904C-8AB1-550D6BC622BB}"/>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FI"/>
                </a:p>
              </c:txPr>
              <c:dLblPos val="outEnd"/>
              <c:showLegendKey val="0"/>
              <c:showVal val="0"/>
              <c:showCatName val="1"/>
              <c:showSerName val="0"/>
              <c:showPercent val="0"/>
              <c:showBubbleSize val="0"/>
              <c:extLst>
                <c:ext xmlns:c16="http://schemas.microsoft.com/office/drawing/2014/chart" uri="{C3380CC4-5D6E-409C-BE32-E72D297353CC}">
                  <c16:uniqueId val="{0000000A-5D10-904C-8AB1-550D6BC622BB}"/>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FI"/>
                </a:p>
              </c:txPr>
              <c:dLblPos val="outEnd"/>
              <c:showLegendKey val="0"/>
              <c:showVal val="0"/>
              <c:showCatName val="1"/>
              <c:showSerName val="0"/>
              <c:showPercent val="0"/>
              <c:showBubbleSize val="0"/>
              <c:extLst>
                <c:ext xmlns:c16="http://schemas.microsoft.com/office/drawing/2014/chart" uri="{C3380CC4-5D6E-409C-BE32-E72D297353CC}">
                  <c16:uniqueId val="{0000000B-5D10-904C-8AB1-550D6BC622BB}"/>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FI"/>
                </a:p>
              </c:txPr>
              <c:dLblPos val="outEnd"/>
              <c:showLegendKey val="0"/>
              <c:showVal val="0"/>
              <c:showCatName val="1"/>
              <c:showSerName val="0"/>
              <c:showPercent val="0"/>
              <c:showBubbleSize val="0"/>
              <c:extLst>
                <c:ext xmlns:c16="http://schemas.microsoft.com/office/drawing/2014/chart" uri="{C3380CC4-5D6E-409C-BE32-E72D297353CC}">
                  <c16:uniqueId val="{0000000C-5D10-904C-8AB1-550D6BC622BB}"/>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FI"/>
                </a:p>
              </c:txPr>
              <c:dLblPos val="outEnd"/>
              <c:showLegendKey val="0"/>
              <c:showVal val="0"/>
              <c:showCatName val="1"/>
              <c:showSerName val="0"/>
              <c:showPercent val="0"/>
              <c:showBubbleSize val="0"/>
              <c:extLst>
                <c:ext xmlns:c16="http://schemas.microsoft.com/office/drawing/2014/chart" uri="{C3380CC4-5D6E-409C-BE32-E72D297353CC}">
                  <c16:uniqueId val="{0000000D-5D10-904C-8AB1-550D6BC622BB}"/>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'Cost Overview'!$B$29:$B$33</c:f>
              <c:strCache>
                <c:ptCount val="5"/>
                <c:pt idx="0">
                  <c:v>Security Servers</c:v>
                </c:pt>
                <c:pt idx="1">
                  <c:v>HSMs</c:v>
                </c:pt>
                <c:pt idx="2">
                  <c:v>Other (e.g. monitoring, external storage)</c:v>
                </c:pt>
                <c:pt idx="3">
                  <c:v>Trust Services</c:v>
                </c:pt>
                <c:pt idx="4">
                  <c:v>Additional licenses or services</c:v>
                </c:pt>
              </c:strCache>
            </c:strRef>
          </c:cat>
          <c:val>
            <c:numRef>
              <c:f>'Cost Overview'!$D$29:$D$33</c:f>
              <c:numCache>
                <c:formatCode>_-"€"* #\ ##0.00_-;\-"€"* #\ ##0.00_-;_-"€"* "-"??_-;_-@_-</c:formatCode>
                <c:ptCount val="5"/>
              </c:numCache>
            </c:numRef>
          </c:val>
          <c:extLst>
            <c:ext xmlns:c16="http://schemas.microsoft.com/office/drawing/2014/chart" uri="{C3380CC4-5D6E-409C-BE32-E72D297353CC}">
              <c16:uniqueId val="{00000001-5D10-904C-8AB1-550D6BC622BB}"/>
            </c:ext>
          </c:extLst>
        </c:ser>
        <c:ser>
          <c:idx val="2"/>
          <c:order val="2"/>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E-5D10-904C-8AB1-550D6BC622BB}"/>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5D10-904C-8AB1-550D6BC622BB}"/>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0-5D10-904C-8AB1-550D6BC622BB}"/>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5D10-904C-8AB1-550D6BC622BB}"/>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2-5D10-904C-8AB1-550D6BC622BB}"/>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FI"/>
                </a:p>
              </c:txPr>
              <c:dLblPos val="outEnd"/>
              <c:showLegendKey val="0"/>
              <c:showVal val="0"/>
              <c:showCatName val="1"/>
              <c:showSerName val="0"/>
              <c:showPercent val="0"/>
              <c:showBubbleSize val="0"/>
              <c:extLst>
                <c:ext xmlns:c16="http://schemas.microsoft.com/office/drawing/2014/chart" uri="{C3380CC4-5D6E-409C-BE32-E72D297353CC}">
                  <c16:uniqueId val="{0000000E-5D10-904C-8AB1-550D6BC622BB}"/>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FI"/>
                </a:p>
              </c:txPr>
              <c:dLblPos val="outEnd"/>
              <c:showLegendKey val="0"/>
              <c:showVal val="0"/>
              <c:showCatName val="1"/>
              <c:showSerName val="0"/>
              <c:showPercent val="0"/>
              <c:showBubbleSize val="0"/>
              <c:extLst>
                <c:ext xmlns:c16="http://schemas.microsoft.com/office/drawing/2014/chart" uri="{C3380CC4-5D6E-409C-BE32-E72D297353CC}">
                  <c16:uniqueId val="{0000000F-5D10-904C-8AB1-550D6BC622BB}"/>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FI"/>
                </a:p>
              </c:txPr>
              <c:dLblPos val="outEnd"/>
              <c:showLegendKey val="0"/>
              <c:showVal val="0"/>
              <c:showCatName val="1"/>
              <c:showSerName val="0"/>
              <c:showPercent val="0"/>
              <c:showBubbleSize val="0"/>
              <c:extLst>
                <c:ext xmlns:c16="http://schemas.microsoft.com/office/drawing/2014/chart" uri="{C3380CC4-5D6E-409C-BE32-E72D297353CC}">
                  <c16:uniqueId val="{00000010-5D10-904C-8AB1-550D6BC622BB}"/>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FI"/>
                </a:p>
              </c:txPr>
              <c:dLblPos val="outEnd"/>
              <c:showLegendKey val="0"/>
              <c:showVal val="0"/>
              <c:showCatName val="1"/>
              <c:showSerName val="0"/>
              <c:showPercent val="0"/>
              <c:showBubbleSize val="0"/>
              <c:extLst>
                <c:ext xmlns:c16="http://schemas.microsoft.com/office/drawing/2014/chart" uri="{C3380CC4-5D6E-409C-BE32-E72D297353CC}">
                  <c16:uniqueId val="{00000011-5D10-904C-8AB1-550D6BC622BB}"/>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FI"/>
                </a:p>
              </c:txPr>
              <c:dLblPos val="outEnd"/>
              <c:showLegendKey val="0"/>
              <c:showVal val="0"/>
              <c:showCatName val="1"/>
              <c:showSerName val="0"/>
              <c:showPercent val="0"/>
              <c:showBubbleSize val="0"/>
              <c:extLst>
                <c:ext xmlns:c16="http://schemas.microsoft.com/office/drawing/2014/chart" uri="{C3380CC4-5D6E-409C-BE32-E72D297353CC}">
                  <c16:uniqueId val="{00000012-5D10-904C-8AB1-550D6BC622BB}"/>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'Cost Overview'!$B$29:$B$33</c:f>
              <c:strCache>
                <c:ptCount val="5"/>
                <c:pt idx="0">
                  <c:v>Security Servers</c:v>
                </c:pt>
                <c:pt idx="1">
                  <c:v>HSMs</c:v>
                </c:pt>
                <c:pt idx="2">
                  <c:v>Other (e.g. monitoring, external storage)</c:v>
                </c:pt>
                <c:pt idx="3">
                  <c:v>Trust Services</c:v>
                </c:pt>
                <c:pt idx="4">
                  <c:v>Additional licenses or services</c:v>
                </c:pt>
              </c:strCache>
            </c:strRef>
          </c:cat>
          <c:val>
            <c:numRef>
              <c:f>'Cost Overview'!$E$29:$E$33</c:f>
              <c:numCache>
                <c:formatCode>_-"€"* #\ ##0.00_-;\-"€"* #\ ##0.00_-;_-"€"* "-"??_-;_-@_-</c:formatCode>
                <c:ptCount val="5"/>
              </c:numCache>
            </c:numRef>
          </c:val>
          <c:extLst>
            <c:ext xmlns:c16="http://schemas.microsoft.com/office/drawing/2014/chart" uri="{C3380CC4-5D6E-409C-BE32-E72D297353CC}">
              <c16:uniqueId val="{00000002-5D10-904C-8AB1-550D6BC622BB}"/>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F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334419</xdr:colOff>
      <xdr:row>1</xdr:row>
      <xdr:rowOff>162127</xdr:rowOff>
    </xdr:to>
    <xdr:pic>
      <xdr:nvPicPr>
        <xdr:cNvPr id="2" name="Picture 1">
          <a:extLst>
            <a:ext uri="{FF2B5EF4-FFF2-40B4-BE49-F238E27FC236}">
              <a16:creationId xmlns:a16="http://schemas.microsoft.com/office/drawing/2014/main" id="{2C15C3BB-88E2-B44A-9AD5-36FDF9DC8E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59919" cy="530427"/>
        </a:xfrm>
        <a:prstGeom prst="rect">
          <a:avLst/>
        </a:prstGeom>
      </xdr:spPr>
    </xdr:pic>
    <xdr:clientData/>
  </xdr:twoCellAnchor>
  <xdr:oneCellAnchor>
    <xdr:from>
      <xdr:col>9</xdr:col>
      <xdr:colOff>266700</xdr:colOff>
      <xdr:row>20</xdr:row>
      <xdr:rowOff>36175</xdr:rowOff>
    </xdr:from>
    <xdr:ext cx="1533525" cy="232628"/>
    <xdr:sp macro="" textlink="">
      <xdr:nvSpPr>
        <xdr:cNvPr id="28" name="Rectangle 27">
          <a:extLst>
            <a:ext uri="{FF2B5EF4-FFF2-40B4-BE49-F238E27FC236}">
              <a16:creationId xmlns:a16="http://schemas.microsoft.com/office/drawing/2014/main" id="{2071A1F9-98C7-2549-A1CD-6B9CC0C4F325}"/>
            </a:ext>
          </a:extLst>
        </xdr:cNvPr>
        <xdr:cNvSpPr/>
      </xdr:nvSpPr>
      <xdr:spPr>
        <a:xfrm>
          <a:off x="7742767" y="4709775"/>
          <a:ext cx="1533525" cy="232628"/>
        </a:xfrm>
        <a:prstGeom prst="rect">
          <a:avLst/>
        </a:prstGeom>
      </xdr:spPr>
      <xdr:txBody>
        <a:bodyPr wrap="square" anchor="ctr">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n-US" sz="900" b="1" i="1">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oneCellAnchor>
  <xdr:twoCellAnchor>
    <xdr:from>
      <xdr:col>2</xdr:col>
      <xdr:colOff>480003</xdr:colOff>
      <xdr:row>11</xdr:row>
      <xdr:rowOff>178701</xdr:rowOff>
    </xdr:from>
    <xdr:to>
      <xdr:col>19</xdr:col>
      <xdr:colOff>167017</xdr:colOff>
      <xdr:row>16</xdr:row>
      <xdr:rowOff>0</xdr:rowOff>
    </xdr:to>
    <xdr:sp macro="" textlink="">
      <xdr:nvSpPr>
        <xdr:cNvPr id="57" name="TextBox 56">
          <a:extLst>
            <a:ext uri="{FF2B5EF4-FFF2-40B4-BE49-F238E27FC236}">
              <a16:creationId xmlns:a16="http://schemas.microsoft.com/office/drawing/2014/main" id="{EFE5C93E-E8A9-B14D-9A3C-27EF47AAC340}"/>
            </a:ext>
          </a:extLst>
        </xdr:cNvPr>
        <xdr:cNvSpPr txBox="1"/>
      </xdr:nvSpPr>
      <xdr:spPr>
        <a:xfrm>
          <a:off x="2138585" y="3059895"/>
          <a:ext cx="13732835" cy="816448"/>
        </a:xfrm>
        <a:prstGeom prst="rect">
          <a:avLst/>
        </a:prstGeom>
        <a:solidFill>
          <a:srgbClr val="6472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400">
              <a:solidFill>
                <a:schemeClr val="bg1"/>
              </a:solidFill>
              <a:effectLst/>
              <a:latin typeface="Arial" panose="020B0604020202020204" pitchFamily="34" charset="0"/>
              <a:ea typeface="+mn-ea"/>
              <a:cs typeface="Arial" panose="020B0604020202020204" pitchFamily="34" charset="0"/>
            </a:rPr>
            <a:t>The aim of this cost calculator is to provide a high-level estimate of X-Road implementation and maintenance costs to organizations that are</a:t>
          </a:r>
          <a:r>
            <a:rPr lang="en-GB" sz="1400" baseline="0">
              <a:solidFill>
                <a:schemeClr val="bg1"/>
              </a:solidFill>
              <a:effectLst/>
              <a:latin typeface="Arial" panose="020B0604020202020204" pitchFamily="34" charset="0"/>
              <a:ea typeface="+mn-ea"/>
              <a:cs typeface="Arial" panose="020B0604020202020204" pitchFamily="34" charset="0"/>
            </a:rPr>
            <a:t> planning to join an existing ecosystem as a member who needs a Security Server</a:t>
          </a:r>
          <a:r>
            <a:rPr lang="en-GB" sz="1400">
              <a:solidFill>
                <a:schemeClr val="bg1"/>
              </a:solidFill>
              <a:effectLst/>
              <a:latin typeface="Arial" panose="020B0604020202020204" pitchFamily="34" charset="0"/>
              <a:ea typeface="+mn-ea"/>
              <a:cs typeface="Arial" panose="020B0604020202020204" pitchFamily="34" charset="0"/>
            </a:rPr>
            <a:t>.</a:t>
          </a:r>
          <a:endParaRPr lang="en-GB" sz="1400" baseline="0">
            <a:solidFill>
              <a:schemeClr val="bg1"/>
            </a:solidFill>
            <a:effectLst/>
            <a:latin typeface="Arial" panose="020B0604020202020204" pitchFamily="34" charset="0"/>
            <a:ea typeface="+mn-ea"/>
            <a:cs typeface="Arial" panose="020B0604020202020204" pitchFamily="34" charset="0"/>
          </a:endParaRPr>
        </a:p>
      </xdr:txBody>
    </xdr:sp>
    <xdr:clientData/>
  </xdr:twoCellAnchor>
  <xdr:twoCellAnchor>
    <xdr:from>
      <xdr:col>2</xdr:col>
      <xdr:colOff>480003</xdr:colOff>
      <xdr:row>18</xdr:row>
      <xdr:rowOff>68410</xdr:rowOff>
    </xdr:from>
    <xdr:to>
      <xdr:col>19</xdr:col>
      <xdr:colOff>167017</xdr:colOff>
      <xdr:row>29</xdr:row>
      <xdr:rowOff>25400</xdr:rowOff>
    </xdr:to>
    <xdr:sp macro="" textlink="">
      <xdr:nvSpPr>
        <xdr:cNvPr id="58" name="TextBox 57">
          <a:extLst>
            <a:ext uri="{FF2B5EF4-FFF2-40B4-BE49-F238E27FC236}">
              <a16:creationId xmlns:a16="http://schemas.microsoft.com/office/drawing/2014/main" id="{3686BC4F-4750-864D-A4F2-97CAC696E784}"/>
            </a:ext>
          </a:extLst>
        </xdr:cNvPr>
        <xdr:cNvSpPr txBox="1"/>
      </xdr:nvSpPr>
      <xdr:spPr>
        <a:xfrm>
          <a:off x="2143703" y="4449910"/>
          <a:ext cx="13758614" cy="2192190"/>
        </a:xfrm>
        <a:prstGeom prst="rect">
          <a:avLst/>
        </a:prstGeom>
        <a:solidFill>
          <a:srgbClr val="6472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400" b="0">
              <a:solidFill>
                <a:schemeClr val="bg1"/>
              </a:solidFill>
              <a:latin typeface="Arial" panose="020B0604020202020204" pitchFamily="34" charset="0"/>
              <a:cs typeface="Arial" panose="020B0604020202020204" pitchFamily="34" charset="0"/>
            </a:rPr>
            <a:t>The</a:t>
          </a:r>
          <a:r>
            <a:rPr lang="en-GB" sz="1400" b="0" baseline="0">
              <a:solidFill>
                <a:schemeClr val="bg1"/>
              </a:solidFill>
              <a:latin typeface="Arial" panose="020B0604020202020204" pitchFamily="34" charset="0"/>
              <a:cs typeface="Arial" panose="020B0604020202020204" pitchFamily="34" charset="0"/>
            </a:rPr>
            <a:t> cost calculator consists of 2 main parts:</a:t>
          </a:r>
        </a:p>
        <a:p>
          <a:pPr marL="457200" marR="0" lvl="1" indent="0" defTabSz="914400" eaLnBrk="1" fontAlgn="auto" latinLnBrk="0" hangingPunct="1">
            <a:lnSpc>
              <a:spcPct val="100000"/>
            </a:lnSpc>
            <a:spcBef>
              <a:spcPts val="0"/>
            </a:spcBef>
            <a:spcAft>
              <a:spcPts val="0"/>
            </a:spcAft>
            <a:buClrTx/>
            <a:buSzTx/>
            <a:buFontTx/>
            <a:buNone/>
            <a:tabLst/>
            <a:defRPr/>
          </a:pPr>
          <a:r>
            <a:rPr lang="en-GB" sz="1400" b="0" baseline="0">
              <a:solidFill>
                <a:schemeClr val="bg1"/>
              </a:solidFill>
              <a:latin typeface="Arial" panose="020B0604020202020204" pitchFamily="34" charset="0"/>
              <a:cs typeface="Arial" panose="020B0604020202020204" pitchFamily="34" charset="0"/>
            </a:rPr>
            <a:t>- the cost of infrastructure resources, trust service fees, additionional costs;</a:t>
          </a:r>
        </a:p>
        <a:p>
          <a:pPr marL="457200" marR="0" lvl="1" indent="0" defTabSz="914400" eaLnBrk="1" fontAlgn="auto" latinLnBrk="0" hangingPunct="1">
            <a:lnSpc>
              <a:spcPct val="100000"/>
            </a:lnSpc>
            <a:spcBef>
              <a:spcPts val="0"/>
            </a:spcBef>
            <a:spcAft>
              <a:spcPts val="0"/>
            </a:spcAft>
            <a:buClrTx/>
            <a:buSzTx/>
            <a:buFontTx/>
            <a:buNone/>
            <a:tabLst/>
            <a:defRPr/>
          </a:pPr>
          <a:r>
            <a:rPr lang="en-GB" sz="1400" b="0" baseline="0">
              <a:solidFill>
                <a:schemeClr val="bg1"/>
              </a:solidFill>
              <a:latin typeface="Arial" panose="020B0604020202020204" pitchFamily="34" charset="0"/>
              <a:cs typeface="Arial" panose="020B0604020202020204" pitchFamily="34" charset="0"/>
            </a:rPr>
            <a:t>- the cost of efforts involved in deploying, configuring and maintaining the Security Server(s) and the administrative processes for joining an ecosystem.</a:t>
          </a:r>
        </a:p>
        <a:p>
          <a:pPr marL="457200" marR="0" lvl="1" indent="0" defTabSz="914400" eaLnBrk="1" fontAlgn="auto" latinLnBrk="0" hangingPunct="1">
            <a:lnSpc>
              <a:spcPct val="100000"/>
            </a:lnSpc>
            <a:spcBef>
              <a:spcPts val="0"/>
            </a:spcBef>
            <a:spcAft>
              <a:spcPts val="0"/>
            </a:spcAft>
            <a:buClrTx/>
            <a:buSzTx/>
            <a:buFontTx/>
            <a:buNone/>
            <a:tabLst/>
            <a:defRPr/>
          </a:pPr>
          <a:endParaRPr lang="en-GB" sz="1400" b="0" baseline="0">
            <a:solidFill>
              <a:schemeClr val="bg1"/>
            </a:solidFill>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0" baseline="0">
              <a:solidFill>
                <a:schemeClr val="bg1"/>
              </a:solidFill>
              <a:latin typeface="Arial" panose="020B0604020202020204" pitchFamily="34" charset="0"/>
              <a:cs typeface="Arial" panose="020B0604020202020204" pitchFamily="34" charset="0"/>
            </a:rPr>
            <a:t>The values have been pre-filled with illustrative defaults to aid the user in filling the actual parameters. The user should always configure the values to fit the specifics of their organization and ecosystem.</a:t>
          </a:r>
        </a:p>
        <a:p>
          <a:pPr marL="0" marR="0" lvl="0" indent="0" defTabSz="914400" eaLnBrk="1" fontAlgn="auto" latinLnBrk="0" hangingPunct="1">
            <a:lnSpc>
              <a:spcPct val="100000"/>
            </a:lnSpc>
            <a:spcBef>
              <a:spcPts val="0"/>
            </a:spcBef>
            <a:spcAft>
              <a:spcPts val="0"/>
            </a:spcAft>
            <a:buClrTx/>
            <a:buSzTx/>
            <a:buFontTx/>
            <a:buNone/>
            <a:tabLst/>
            <a:defRPr/>
          </a:pPr>
          <a:endParaRPr lang="en-GB" sz="1400" b="0" baseline="0">
            <a:solidFill>
              <a:schemeClr val="bg1"/>
            </a:solidFill>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0" baseline="0">
              <a:solidFill>
                <a:schemeClr val="bg1"/>
              </a:solidFill>
              <a:latin typeface="Arial" panose="020B0604020202020204" pitchFamily="34" charset="0"/>
              <a:cs typeface="Arial" panose="020B0604020202020204" pitchFamily="34" charset="0"/>
            </a:rPr>
            <a:t>The default value of the Average daily FTE rate is an example that does not illustrate the actual rate of any vendor.</a:t>
          </a:r>
        </a:p>
      </xdr:txBody>
    </xdr:sp>
    <xdr:clientData/>
  </xdr:twoCellAnchor>
  <xdr:twoCellAnchor>
    <xdr:from>
      <xdr:col>2</xdr:col>
      <xdr:colOff>480003</xdr:colOff>
      <xdr:row>32</xdr:row>
      <xdr:rowOff>67902</xdr:rowOff>
    </xdr:from>
    <xdr:to>
      <xdr:col>19</xdr:col>
      <xdr:colOff>167017</xdr:colOff>
      <xdr:row>36</xdr:row>
      <xdr:rowOff>165100</xdr:rowOff>
    </xdr:to>
    <xdr:sp macro="" textlink="">
      <xdr:nvSpPr>
        <xdr:cNvPr id="59" name="TextBox 58">
          <a:extLst>
            <a:ext uri="{FF2B5EF4-FFF2-40B4-BE49-F238E27FC236}">
              <a16:creationId xmlns:a16="http://schemas.microsoft.com/office/drawing/2014/main" id="{E07C9C19-512C-424B-891A-37B40ACC6073}"/>
            </a:ext>
          </a:extLst>
        </xdr:cNvPr>
        <xdr:cNvSpPr txBox="1"/>
      </xdr:nvSpPr>
      <xdr:spPr>
        <a:xfrm>
          <a:off x="2143703" y="7294202"/>
          <a:ext cx="13758614" cy="909998"/>
        </a:xfrm>
        <a:prstGeom prst="rect">
          <a:avLst/>
        </a:prstGeom>
        <a:solidFill>
          <a:srgbClr val="6472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400" b="0" baseline="0">
              <a:solidFill>
                <a:schemeClr val="bg1"/>
              </a:solidFill>
              <a:latin typeface="Arial" panose="020B0604020202020204" pitchFamily="34" charset="0"/>
              <a:cs typeface="Arial" panose="020B0604020202020204" pitchFamily="34" charset="0"/>
            </a:rPr>
            <a:t>This calculator is intended for service provider or service consumer CTOs, project managers, architects or anyone wishing to estimate the necessary activities and costs of joining an X-Road ecosystem. For more detailed configuration of the values, some technical understanding of the X-Road architecture and the requirements of the ecosystem are required.</a:t>
          </a:r>
        </a:p>
      </xdr:txBody>
    </xdr:sp>
    <xdr:clientData/>
  </xdr:twoCellAnchor>
  <xdr:twoCellAnchor>
    <xdr:from>
      <xdr:col>2</xdr:col>
      <xdr:colOff>480003</xdr:colOff>
      <xdr:row>64</xdr:row>
      <xdr:rowOff>223213</xdr:rowOff>
    </xdr:from>
    <xdr:to>
      <xdr:col>19</xdr:col>
      <xdr:colOff>167017</xdr:colOff>
      <xdr:row>78</xdr:row>
      <xdr:rowOff>64655</xdr:rowOff>
    </xdr:to>
    <xdr:sp macro="" textlink="">
      <xdr:nvSpPr>
        <xdr:cNvPr id="60" name="TextBox 59">
          <a:extLst>
            <a:ext uri="{FF2B5EF4-FFF2-40B4-BE49-F238E27FC236}">
              <a16:creationId xmlns:a16="http://schemas.microsoft.com/office/drawing/2014/main" id="{F4B3EE1D-2237-BD4B-A106-B68D4028DB05}"/>
            </a:ext>
          </a:extLst>
        </xdr:cNvPr>
        <xdr:cNvSpPr txBox="1"/>
      </xdr:nvSpPr>
      <xdr:spPr>
        <a:xfrm>
          <a:off x="2140772" y="14204068"/>
          <a:ext cx="13743852" cy="2815630"/>
        </a:xfrm>
        <a:prstGeom prst="rect">
          <a:avLst/>
        </a:prstGeom>
        <a:solidFill>
          <a:srgbClr val="6472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400" b="0" baseline="0">
              <a:solidFill>
                <a:schemeClr val="bg1"/>
              </a:solidFill>
              <a:latin typeface="Arial" panose="020B0604020202020204" pitchFamily="34" charset="0"/>
              <a:cs typeface="Arial" panose="020B0604020202020204" pitchFamily="34" charset="0"/>
            </a:rPr>
            <a:t>The default values in the infrastructure resources and efforts are inspired by existing X-Road implementations. These include:</a:t>
          </a:r>
        </a:p>
        <a:p>
          <a:pPr marL="0" marR="0" lvl="0" indent="0" defTabSz="914400" eaLnBrk="1" fontAlgn="auto" latinLnBrk="0" hangingPunct="1">
            <a:lnSpc>
              <a:spcPct val="100000"/>
            </a:lnSpc>
            <a:spcBef>
              <a:spcPts val="0"/>
            </a:spcBef>
            <a:spcAft>
              <a:spcPts val="0"/>
            </a:spcAft>
            <a:buClrTx/>
            <a:buSzTx/>
            <a:buFontTx/>
            <a:buNone/>
            <a:tabLst/>
            <a:defRPr/>
          </a:pPr>
          <a:endParaRPr lang="en-GB" sz="1400" b="0" baseline="0">
            <a:solidFill>
              <a:schemeClr val="bg1"/>
            </a:solidFill>
            <a:latin typeface="Arial" panose="020B0604020202020204" pitchFamily="34" charset="0"/>
            <a:cs typeface="Arial" panose="020B0604020202020204" pitchFamily="34" charset="0"/>
          </a:endParaRPr>
        </a:p>
        <a:p>
          <a:pPr marL="285750" marR="0" lvl="0" indent="-2857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400" b="0" baseline="0">
              <a:solidFill>
                <a:schemeClr val="bg1"/>
              </a:solidFill>
              <a:latin typeface="Arial" panose="020B0604020202020204" pitchFamily="34" charset="0"/>
              <a:cs typeface="Arial" panose="020B0604020202020204" pitchFamily="34" charset="0"/>
            </a:rPr>
            <a:t>3 instances of X-Road (development, testing and production)</a:t>
          </a:r>
        </a:p>
        <a:p>
          <a:pPr marL="742950" marR="0" lvl="1" indent="-2857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400" b="0" baseline="0">
              <a:solidFill>
                <a:schemeClr val="bg1"/>
              </a:solidFill>
              <a:latin typeface="Arial" panose="020B0604020202020204" pitchFamily="34" charset="0"/>
              <a:cs typeface="Arial" panose="020B0604020202020204" pitchFamily="34" charset="0"/>
            </a:rPr>
            <a:t>In the development environment, the member has 1 Security Server</a:t>
          </a:r>
        </a:p>
        <a:p>
          <a:pPr marL="742950" marR="0" lvl="1" indent="-2857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400" b="0" baseline="0">
              <a:solidFill>
                <a:schemeClr val="bg1"/>
              </a:solidFill>
              <a:latin typeface="Arial" panose="020B0604020202020204" pitchFamily="34" charset="0"/>
              <a:cs typeface="Arial" panose="020B0604020202020204" pitchFamily="34" charset="0"/>
            </a:rPr>
            <a:t>In the test environment, the member has 1 Security Server</a:t>
          </a:r>
        </a:p>
        <a:p>
          <a:pPr marL="742950" marR="0" lvl="1" indent="-2857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400" b="0" baseline="0">
              <a:solidFill>
                <a:schemeClr val="bg1"/>
              </a:solidFill>
              <a:latin typeface="Arial" panose="020B0604020202020204" pitchFamily="34" charset="0"/>
              <a:cs typeface="Arial" panose="020B0604020202020204" pitchFamily="34" charset="0"/>
            </a:rPr>
            <a:t>In the production environment, the member has 2 Security Servers</a:t>
          </a:r>
        </a:p>
        <a:p>
          <a:pPr marL="285750" marR="0" lvl="0" indent="-2857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400" b="0" baseline="0">
              <a:solidFill>
                <a:schemeClr val="bg1"/>
              </a:solidFill>
              <a:latin typeface="Arial" panose="020B0604020202020204" pitchFamily="34" charset="0"/>
              <a:cs typeface="Arial" panose="020B0604020202020204" pitchFamily="34" charset="0"/>
            </a:rPr>
            <a:t>It is assumed that trust services in the test and production environments are offered by a third party trust service provider</a:t>
          </a:r>
        </a:p>
        <a:p>
          <a:pPr marL="0" marR="0" lvl="0" indent="0" defTabSz="914400" eaLnBrk="1" fontAlgn="auto" latinLnBrk="0" hangingPunct="1">
            <a:lnSpc>
              <a:spcPct val="100000"/>
            </a:lnSpc>
            <a:spcBef>
              <a:spcPts val="0"/>
            </a:spcBef>
            <a:spcAft>
              <a:spcPts val="0"/>
            </a:spcAft>
            <a:buClrTx/>
            <a:buSzTx/>
            <a:buFontTx/>
            <a:buNone/>
            <a:tabLst/>
            <a:defRPr/>
          </a:pPr>
          <a:endParaRPr lang="en-GB" sz="1400" b="0" baseline="0">
            <a:solidFill>
              <a:schemeClr val="bg1"/>
            </a:solidFill>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0" baseline="0">
              <a:solidFill>
                <a:schemeClr val="bg1"/>
              </a:solidFill>
              <a:latin typeface="Arial" panose="020B0604020202020204" pitchFamily="34" charset="0"/>
              <a:cs typeface="Arial" panose="020B0604020202020204" pitchFamily="34" charset="0"/>
            </a:rPr>
            <a:t>These defaults are inspired by existing X-Road implementations, but the deployment architecture depends on the specific requirements and capabilities of the organization and the requirements of the ecosystem. For instance, for some organizations having 1 Security Server in the production environment might be enough. For mission critical service providers it might be necessary to have Security Server clusters with distributed load balancing. Additionally, some ecosystems might require paid third party trust services while others offer them for free. The use of a certified HSM device might be required by some trust service providers.</a:t>
          </a:r>
        </a:p>
      </xdr:txBody>
    </xdr:sp>
    <xdr:clientData/>
  </xdr:twoCellAnchor>
  <xdr:twoCellAnchor>
    <xdr:from>
      <xdr:col>7</xdr:col>
      <xdr:colOff>405547</xdr:colOff>
      <xdr:row>90</xdr:row>
      <xdr:rowOff>181428</xdr:rowOff>
    </xdr:from>
    <xdr:to>
      <xdr:col>8</xdr:col>
      <xdr:colOff>562190</xdr:colOff>
      <xdr:row>93</xdr:row>
      <xdr:rowOff>57741</xdr:rowOff>
    </xdr:to>
    <xdr:sp macro="" textlink="">
      <xdr:nvSpPr>
        <xdr:cNvPr id="64" name="Right Arrow 63">
          <a:extLst>
            <a:ext uri="{FF2B5EF4-FFF2-40B4-BE49-F238E27FC236}">
              <a16:creationId xmlns:a16="http://schemas.microsoft.com/office/drawing/2014/main" id="{32FE99E9-9F11-1744-BD8A-8F7013AFADD2}"/>
            </a:ext>
          </a:extLst>
        </xdr:cNvPr>
        <xdr:cNvSpPr/>
      </xdr:nvSpPr>
      <xdr:spPr>
        <a:xfrm>
          <a:off x="6211261" y="19434201"/>
          <a:ext cx="978408" cy="484632"/>
        </a:xfrm>
        <a:prstGeom prst="rightArrow">
          <a:avLst/>
        </a:prstGeom>
        <a:solidFill>
          <a:schemeClr val="tx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12</xdr:col>
      <xdr:colOff>408987</xdr:colOff>
      <xdr:row>90</xdr:row>
      <xdr:rowOff>181428</xdr:rowOff>
    </xdr:from>
    <xdr:to>
      <xdr:col>13</xdr:col>
      <xdr:colOff>565630</xdr:colOff>
      <xdr:row>93</xdr:row>
      <xdr:rowOff>57741</xdr:rowOff>
    </xdr:to>
    <xdr:sp macro="" textlink="">
      <xdr:nvSpPr>
        <xdr:cNvPr id="65" name="Right Arrow 64">
          <a:extLst>
            <a:ext uri="{FF2B5EF4-FFF2-40B4-BE49-F238E27FC236}">
              <a16:creationId xmlns:a16="http://schemas.microsoft.com/office/drawing/2014/main" id="{AD8D8A85-FEC4-B948-A02D-8C8B3DFCE9E6}"/>
            </a:ext>
          </a:extLst>
        </xdr:cNvPr>
        <xdr:cNvSpPr/>
      </xdr:nvSpPr>
      <xdr:spPr>
        <a:xfrm>
          <a:off x="10323525" y="19434201"/>
          <a:ext cx="978408" cy="484632"/>
        </a:xfrm>
        <a:prstGeom prst="rightArrow">
          <a:avLst/>
        </a:prstGeom>
        <a:solidFill>
          <a:schemeClr val="tx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5</xdr:col>
      <xdr:colOff>546100</xdr:colOff>
      <xdr:row>37</xdr:row>
      <xdr:rowOff>101600</xdr:rowOff>
    </xdr:from>
    <xdr:to>
      <xdr:col>14</xdr:col>
      <xdr:colOff>647860</xdr:colOff>
      <xdr:row>61</xdr:row>
      <xdr:rowOff>12700</xdr:rowOff>
    </xdr:to>
    <xdr:pic>
      <xdr:nvPicPr>
        <xdr:cNvPr id="14" name="Picture 13">
          <a:extLst>
            <a:ext uri="{FF2B5EF4-FFF2-40B4-BE49-F238E27FC236}">
              <a16:creationId xmlns:a16="http://schemas.microsoft.com/office/drawing/2014/main" id="{69696397-3207-CC4F-8B02-06648D44AC4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11700" y="8343900"/>
          <a:ext cx="7543960" cy="4787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779318</xdr:colOff>
      <xdr:row>98</xdr:row>
      <xdr:rowOff>57726</xdr:rowOff>
    </xdr:from>
    <xdr:to>
      <xdr:col>13</xdr:col>
      <xdr:colOff>745425</xdr:colOff>
      <xdr:row>116</xdr:row>
      <xdr:rowOff>127097</xdr:rowOff>
    </xdr:to>
    <xdr:pic>
      <xdr:nvPicPr>
        <xdr:cNvPr id="5" name="Picture 4">
          <a:extLst>
            <a:ext uri="{FF2B5EF4-FFF2-40B4-BE49-F238E27FC236}">
              <a16:creationId xmlns:a16="http://schemas.microsoft.com/office/drawing/2014/main" id="{E1090D6B-9B66-9E42-9C9B-23F737361EA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58295" y="20781817"/>
          <a:ext cx="5738835" cy="37061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436019</xdr:colOff>
      <xdr:row>1</xdr:row>
      <xdr:rowOff>149427</xdr:rowOff>
    </xdr:to>
    <xdr:pic>
      <xdr:nvPicPr>
        <xdr:cNvPr id="3" name="Picture 2">
          <a:extLst>
            <a:ext uri="{FF2B5EF4-FFF2-40B4-BE49-F238E27FC236}">
              <a16:creationId xmlns:a16="http://schemas.microsoft.com/office/drawing/2014/main" id="{2B264B53-65D9-5143-B0C6-63E99DB0D9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62475" cy="5336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436019</xdr:colOff>
      <xdr:row>1</xdr:row>
      <xdr:rowOff>149427</xdr:rowOff>
    </xdr:to>
    <xdr:pic>
      <xdr:nvPicPr>
        <xdr:cNvPr id="2" name="Picture 1">
          <a:extLst>
            <a:ext uri="{FF2B5EF4-FFF2-40B4-BE49-F238E27FC236}">
              <a16:creationId xmlns:a16="http://schemas.microsoft.com/office/drawing/2014/main" id="{8DE02F2B-6E72-E84A-BF05-0410040C5D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59919" cy="530427"/>
        </a:xfrm>
        <a:prstGeom prst="rect">
          <a:avLst/>
        </a:prstGeom>
      </xdr:spPr>
    </xdr:pic>
    <xdr:clientData/>
  </xdr:twoCellAnchor>
  <xdr:twoCellAnchor>
    <xdr:from>
      <xdr:col>6</xdr:col>
      <xdr:colOff>279399</xdr:colOff>
      <xdr:row>3</xdr:row>
      <xdr:rowOff>184150</xdr:rowOff>
    </xdr:from>
    <xdr:to>
      <xdr:col>19</xdr:col>
      <xdr:colOff>391582</xdr:colOff>
      <xdr:row>38</xdr:row>
      <xdr:rowOff>76200</xdr:rowOff>
    </xdr:to>
    <xdr:graphicFrame macro="">
      <xdr:nvGraphicFramePr>
        <xdr:cNvPr id="7" name="Chart 6">
          <a:extLst>
            <a:ext uri="{FF2B5EF4-FFF2-40B4-BE49-F238E27FC236}">
              <a16:creationId xmlns:a16="http://schemas.microsoft.com/office/drawing/2014/main" id="{FD2D96A9-4995-9E47-A55A-F73E0AA6C9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279400</xdr:colOff>
      <xdr:row>40</xdr:row>
      <xdr:rowOff>171450</xdr:rowOff>
    </xdr:from>
    <xdr:to>
      <xdr:col>19</xdr:col>
      <xdr:colOff>406400</xdr:colOff>
      <xdr:row>81</xdr:row>
      <xdr:rowOff>50800</xdr:rowOff>
    </xdr:to>
    <xdr:graphicFrame macro="">
      <xdr:nvGraphicFramePr>
        <xdr:cNvPr id="8" name="Chart 7">
          <a:extLst>
            <a:ext uri="{FF2B5EF4-FFF2-40B4-BE49-F238E27FC236}">
              <a16:creationId xmlns:a16="http://schemas.microsoft.com/office/drawing/2014/main" id="{86C97070-3817-8E4C-A5F3-DA775320086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334419</xdr:colOff>
      <xdr:row>1</xdr:row>
      <xdr:rowOff>162127</xdr:rowOff>
    </xdr:to>
    <xdr:pic>
      <xdr:nvPicPr>
        <xdr:cNvPr id="2" name="Picture 1">
          <a:extLst>
            <a:ext uri="{FF2B5EF4-FFF2-40B4-BE49-F238E27FC236}">
              <a16:creationId xmlns:a16="http://schemas.microsoft.com/office/drawing/2014/main" id="{82A7138C-6BF0-CA4D-AA2C-D6CD801197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59919" cy="530427"/>
        </a:xfrm>
        <a:prstGeom prst="rect">
          <a:avLst/>
        </a:prstGeom>
      </xdr:spPr>
    </xdr:pic>
    <xdr:clientData/>
  </xdr:twoCellAnchor>
  <xdr:oneCellAnchor>
    <xdr:from>
      <xdr:col>9</xdr:col>
      <xdr:colOff>266700</xdr:colOff>
      <xdr:row>2</xdr:row>
      <xdr:rowOff>0</xdr:rowOff>
    </xdr:from>
    <xdr:ext cx="1533525" cy="232628"/>
    <xdr:sp macro="" textlink="">
      <xdr:nvSpPr>
        <xdr:cNvPr id="4" name="Rectangle 3">
          <a:extLst>
            <a:ext uri="{FF2B5EF4-FFF2-40B4-BE49-F238E27FC236}">
              <a16:creationId xmlns:a16="http://schemas.microsoft.com/office/drawing/2014/main" id="{FDA0B271-5F53-D14C-B108-A36842C072F0}"/>
            </a:ext>
          </a:extLst>
        </xdr:cNvPr>
        <xdr:cNvSpPr/>
      </xdr:nvSpPr>
      <xdr:spPr>
        <a:xfrm>
          <a:off x="7734300" y="4824075"/>
          <a:ext cx="1533525" cy="232628"/>
        </a:xfrm>
        <a:prstGeom prst="rect">
          <a:avLst/>
        </a:prstGeom>
      </xdr:spPr>
      <xdr:txBody>
        <a:bodyPr wrap="square" anchor="ctr">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n-US" sz="900" b="1" i="1">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oneCellAnchor>
  <xdr:twoCellAnchor>
    <xdr:from>
      <xdr:col>2</xdr:col>
      <xdr:colOff>0</xdr:colOff>
      <xdr:row>8</xdr:row>
      <xdr:rowOff>0</xdr:rowOff>
    </xdr:from>
    <xdr:to>
      <xdr:col>18</xdr:col>
      <xdr:colOff>508779</xdr:colOff>
      <xdr:row>76</xdr:row>
      <xdr:rowOff>101600</xdr:rowOff>
    </xdr:to>
    <xdr:sp macro="" textlink="">
      <xdr:nvSpPr>
        <xdr:cNvPr id="14" name="TextBox 13">
          <a:extLst>
            <a:ext uri="{FF2B5EF4-FFF2-40B4-BE49-F238E27FC236}">
              <a16:creationId xmlns:a16="http://schemas.microsoft.com/office/drawing/2014/main" id="{4C0714AB-5EC2-4C4B-AAB3-78CFE48061B6}"/>
            </a:ext>
          </a:extLst>
        </xdr:cNvPr>
        <xdr:cNvSpPr txBox="1"/>
      </xdr:nvSpPr>
      <xdr:spPr>
        <a:xfrm>
          <a:off x="1663700" y="2120900"/>
          <a:ext cx="13742179" cy="14008100"/>
        </a:xfrm>
        <a:prstGeom prst="rect">
          <a:avLst/>
        </a:prstGeom>
        <a:solidFill>
          <a:srgbClr val="6472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600" b="1" i="0">
              <a:solidFill>
                <a:schemeClr val="bg1"/>
              </a:solidFill>
              <a:effectLst/>
              <a:latin typeface="Arial" panose="020B0604020202020204" pitchFamily="34" charset="0"/>
              <a:ea typeface="+mn-ea"/>
              <a:cs typeface="Arial" panose="020B0604020202020204" pitchFamily="34" charset="0"/>
            </a:rPr>
            <a:t>Trust</a:t>
          </a:r>
          <a:r>
            <a:rPr lang="en-GB" sz="1600" b="1" i="0" baseline="0">
              <a:solidFill>
                <a:schemeClr val="bg1"/>
              </a:solidFill>
              <a:effectLst/>
              <a:latin typeface="Arial" panose="020B0604020202020204" pitchFamily="34" charset="0"/>
              <a:ea typeface="+mn-ea"/>
              <a:cs typeface="Arial" panose="020B0604020202020204" pitchFamily="34" charset="0"/>
            </a:rPr>
            <a:t> Service Providers on X-Road</a:t>
          </a:r>
          <a:endParaRPr lang="en-GB" sz="1600" b="1" i="0">
            <a:solidFill>
              <a:schemeClr val="bg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600" b="0" i="0">
            <a:solidFill>
              <a:schemeClr val="bg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600" b="0" i="0">
              <a:solidFill>
                <a:schemeClr val="bg1"/>
              </a:solidFill>
              <a:effectLst/>
              <a:latin typeface="Arial" panose="020B0604020202020204" pitchFamily="34" charset="0"/>
              <a:ea typeface="+mn-ea"/>
              <a:cs typeface="Arial" panose="020B0604020202020204" pitchFamily="34" charset="0"/>
            </a:rPr>
            <a:t>A functioning X-Road ecosystem requires two types of trust services: 1) time-stamping authority (TSA) and 2) certification authority (CA). Trust Service Providers are organizations providing these services. Trust Service Providers may be commercial third parties, or the services can be provided and maintained by the X-Road Operator too.</a:t>
          </a:r>
        </a:p>
        <a:p>
          <a:pPr marL="0" marR="0" lvl="0" indent="0" defTabSz="914400" eaLnBrk="1" fontAlgn="auto" latinLnBrk="0" hangingPunct="1">
            <a:lnSpc>
              <a:spcPct val="100000"/>
            </a:lnSpc>
            <a:spcBef>
              <a:spcPts val="0"/>
            </a:spcBef>
            <a:spcAft>
              <a:spcPts val="0"/>
            </a:spcAft>
            <a:buClrTx/>
            <a:buSzTx/>
            <a:buFontTx/>
            <a:buNone/>
            <a:tabLst/>
            <a:defRPr/>
          </a:pPr>
          <a:endParaRPr lang="en-GB" sz="2000" b="0" i="0">
            <a:solidFill>
              <a:schemeClr val="bg1"/>
            </a:solidFill>
            <a:effectLst/>
            <a:latin typeface="Arial" panose="020B0604020202020204" pitchFamily="34" charset="0"/>
            <a:ea typeface="+mn-ea"/>
            <a:cs typeface="Arial" panose="020B0604020202020204" pitchFamily="34" charset="0"/>
          </a:endParaRPr>
        </a:p>
        <a:p>
          <a:r>
            <a:rPr lang="en-GB" sz="1600" b="1" i="0" cap="all">
              <a:solidFill>
                <a:schemeClr val="bg1"/>
              </a:solidFill>
              <a:effectLst/>
              <a:latin typeface="Arial" panose="020B0604020202020204" pitchFamily="34" charset="0"/>
              <a:ea typeface="+mn-ea"/>
              <a:cs typeface="Arial" panose="020B0604020202020204" pitchFamily="34" charset="0"/>
            </a:rPr>
            <a:t>TIME-STAMPING AUTHORITY (TSA)</a:t>
          </a:r>
        </a:p>
        <a:p>
          <a:endParaRPr lang="en-GB" sz="1600" b="1" i="0" cap="all">
            <a:solidFill>
              <a:schemeClr val="bg1"/>
            </a:solidFill>
            <a:effectLst/>
            <a:latin typeface="Arial" panose="020B0604020202020204" pitchFamily="34" charset="0"/>
            <a:ea typeface="+mn-ea"/>
            <a:cs typeface="Arial" panose="020B0604020202020204" pitchFamily="34" charset="0"/>
          </a:endParaRPr>
        </a:p>
        <a:p>
          <a:r>
            <a:rPr lang="en-GB" sz="1600" b="0" i="0">
              <a:solidFill>
                <a:schemeClr val="bg1"/>
              </a:solidFill>
              <a:effectLst/>
              <a:latin typeface="Arial" panose="020B0604020202020204" pitchFamily="34" charset="0"/>
              <a:ea typeface="+mn-ea"/>
              <a:cs typeface="Arial" panose="020B0604020202020204" pitchFamily="34" charset="0"/>
            </a:rPr>
            <a:t>All the messages sent via X-Road are time-stamped and logged by the Security Server. The purpose of the time-stamping is to certify the existence of data items at a certain point in time. The TSA provides a time-stamping service that the Security Server uses for time-stamping all the incoming/outgoing requests/responses. Only trusted TSAs that are defined in the Central Server can be used.</a:t>
          </a:r>
        </a:p>
        <a:p>
          <a:r>
            <a:rPr lang="en-GB" sz="1600" b="0" i="0">
              <a:solidFill>
                <a:schemeClr val="bg1"/>
              </a:solidFill>
              <a:effectLst/>
              <a:latin typeface="Arial" panose="020B0604020202020204" pitchFamily="34" charset="0"/>
              <a:ea typeface="+mn-ea"/>
              <a:cs typeface="Arial" panose="020B0604020202020204" pitchFamily="34" charset="0"/>
            </a:rPr>
            <a:t>The time-stamping authority must implement the time-stamping protocol supported by X-Road. X-Road uses batch time-stamping, which reduces the load of the time-stamping service. The load does not depend on the number of messages exchanged over the X-Road. Instead, it depends on the number of Security Servers in the system.</a:t>
          </a:r>
        </a:p>
        <a:p>
          <a:endParaRPr lang="en-GB" sz="1600" b="0" i="0">
            <a:solidFill>
              <a:schemeClr val="bg1"/>
            </a:solidFill>
            <a:effectLst/>
            <a:latin typeface="Arial" panose="020B0604020202020204" pitchFamily="34" charset="0"/>
            <a:ea typeface="+mn-ea"/>
            <a:cs typeface="Arial" panose="020B0604020202020204" pitchFamily="34" charset="0"/>
          </a:endParaRPr>
        </a:p>
        <a:p>
          <a:r>
            <a:rPr lang="en-GB" sz="1600" b="1" i="0" cap="all">
              <a:solidFill>
                <a:schemeClr val="bg1"/>
              </a:solidFill>
              <a:effectLst/>
              <a:latin typeface="Arial" panose="020B0604020202020204" pitchFamily="34" charset="0"/>
              <a:ea typeface="+mn-ea"/>
              <a:cs typeface="Arial" panose="020B0604020202020204" pitchFamily="34" charset="0"/>
            </a:rPr>
            <a:t>CERTIFICATION AUTHORITY (CA)</a:t>
          </a:r>
        </a:p>
        <a:p>
          <a:endParaRPr lang="en-GB" sz="1600" b="1" i="0" cap="all">
            <a:solidFill>
              <a:schemeClr val="bg1"/>
            </a:solidFill>
            <a:effectLst/>
            <a:latin typeface="Arial" panose="020B0604020202020204" pitchFamily="34" charset="0"/>
            <a:ea typeface="+mn-ea"/>
            <a:cs typeface="Arial" panose="020B0604020202020204" pitchFamily="34" charset="0"/>
          </a:endParaRPr>
        </a:p>
        <a:p>
          <a:r>
            <a:rPr lang="en-GB" sz="1600" b="0" i="0">
              <a:solidFill>
                <a:schemeClr val="bg1"/>
              </a:solidFill>
              <a:effectLst/>
              <a:latin typeface="Arial" panose="020B0604020202020204" pitchFamily="34" charset="0"/>
              <a:ea typeface="+mn-ea"/>
              <a:cs typeface="Arial" panose="020B0604020202020204" pitchFamily="34" charset="0"/>
            </a:rPr>
            <a:t>The certification authority (CA) issues certificates to Security Servers (authentication certificates) and X-Road member organizations (signing certificates). Authentication certificates are used for securing the connection between two Security Servers. Signing certificates are used for digitally signing the messages sent by X-Road members. Only certificates issued by trusted certification authorities that are defined in the Central Server can be used. </a:t>
          </a:r>
        </a:p>
        <a:p>
          <a:r>
            <a:rPr lang="en-GB" sz="1600" b="0" i="0">
              <a:solidFill>
                <a:schemeClr val="bg1"/>
              </a:solidFill>
              <a:effectLst/>
              <a:latin typeface="Arial" panose="020B0604020202020204" pitchFamily="34" charset="0"/>
              <a:ea typeface="+mn-ea"/>
              <a:cs typeface="Arial" panose="020B0604020202020204" pitchFamily="34" charset="0"/>
            </a:rPr>
            <a:t>The Security Server checks the validity of the signing and authentication certificates via the Online Certificate Status Protocol (OCSP). Each Security Server is responsible for querying the validity information of its certificates and then sharing the information with other Security Servers as a part of the message exchange process. Only Security Servers with valid signing and authentication certificates can exchange messages with other Security Servers.</a:t>
          </a:r>
        </a:p>
        <a:p>
          <a:endParaRPr lang="en-GB" sz="1600" b="0" i="0">
            <a:solidFill>
              <a:schemeClr val="bg1"/>
            </a:solidFill>
            <a:effectLst/>
            <a:latin typeface="Arial" panose="020B0604020202020204" pitchFamily="34" charset="0"/>
            <a:ea typeface="+mn-ea"/>
            <a:cs typeface="Arial" panose="020B0604020202020204" pitchFamily="34" charset="0"/>
          </a:endParaRPr>
        </a:p>
        <a:p>
          <a:endParaRPr lang="en-GB" sz="1600" b="1" i="0">
            <a:solidFill>
              <a:schemeClr val="bg1"/>
            </a:solidFill>
            <a:effectLst/>
            <a:latin typeface="Arial" panose="020B0604020202020204" pitchFamily="34" charset="0"/>
            <a:ea typeface="+mn-ea"/>
            <a:cs typeface="Arial" panose="020B0604020202020204" pitchFamily="34" charset="0"/>
          </a:endParaRPr>
        </a:p>
        <a:p>
          <a:endParaRPr lang="en-GB" sz="1600" b="1" i="0">
            <a:solidFill>
              <a:schemeClr val="bg1"/>
            </a:solidFill>
            <a:effectLst/>
            <a:latin typeface="Arial" panose="020B0604020202020204" pitchFamily="34" charset="0"/>
            <a:ea typeface="+mn-ea"/>
            <a:cs typeface="Arial" panose="020B0604020202020204" pitchFamily="34" charset="0"/>
          </a:endParaRPr>
        </a:p>
        <a:p>
          <a:endParaRPr lang="en-GB" sz="1600" b="1" i="0">
            <a:solidFill>
              <a:schemeClr val="bg1"/>
            </a:solidFill>
            <a:effectLst/>
            <a:latin typeface="Arial" panose="020B0604020202020204" pitchFamily="34" charset="0"/>
            <a:ea typeface="+mn-ea"/>
            <a:cs typeface="Arial" panose="020B0604020202020204" pitchFamily="34" charset="0"/>
          </a:endParaRPr>
        </a:p>
        <a:p>
          <a:endParaRPr lang="en-GB" sz="1600" b="1" i="0">
            <a:solidFill>
              <a:schemeClr val="bg1"/>
            </a:solidFill>
            <a:effectLst/>
            <a:latin typeface="Arial" panose="020B0604020202020204" pitchFamily="34" charset="0"/>
            <a:ea typeface="+mn-ea"/>
            <a:cs typeface="Arial" panose="020B0604020202020204" pitchFamily="34" charset="0"/>
          </a:endParaRPr>
        </a:p>
        <a:p>
          <a:endParaRPr lang="en-GB" sz="1600" b="1" i="0">
            <a:solidFill>
              <a:schemeClr val="bg1"/>
            </a:solidFill>
            <a:effectLst/>
            <a:latin typeface="Arial" panose="020B0604020202020204" pitchFamily="34" charset="0"/>
            <a:ea typeface="+mn-ea"/>
            <a:cs typeface="Arial" panose="020B0604020202020204" pitchFamily="34" charset="0"/>
          </a:endParaRPr>
        </a:p>
        <a:p>
          <a:endParaRPr lang="en-GB" sz="1600" b="1" i="0">
            <a:solidFill>
              <a:schemeClr val="bg1"/>
            </a:solidFill>
            <a:effectLst/>
            <a:latin typeface="Arial" panose="020B0604020202020204" pitchFamily="34" charset="0"/>
            <a:ea typeface="+mn-ea"/>
            <a:cs typeface="Arial" panose="020B0604020202020204" pitchFamily="34" charset="0"/>
          </a:endParaRPr>
        </a:p>
        <a:p>
          <a:endParaRPr lang="en-GB" sz="1600" b="1" i="0">
            <a:solidFill>
              <a:schemeClr val="bg1"/>
            </a:solidFill>
            <a:effectLst/>
            <a:latin typeface="Arial" panose="020B0604020202020204" pitchFamily="34" charset="0"/>
            <a:ea typeface="+mn-ea"/>
            <a:cs typeface="Arial" panose="020B0604020202020204" pitchFamily="34" charset="0"/>
          </a:endParaRPr>
        </a:p>
        <a:p>
          <a:endParaRPr lang="en-GB" sz="1600" b="1" i="0">
            <a:solidFill>
              <a:schemeClr val="bg1"/>
            </a:solidFill>
            <a:effectLst/>
            <a:latin typeface="Arial" panose="020B0604020202020204" pitchFamily="34" charset="0"/>
            <a:ea typeface="+mn-ea"/>
            <a:cs typeface="Arial" panose="020B0604020202020204" pitchFamily="34" charset="0"/>
          </a:endParaRPr>
        </a:p>
        <a:p>
          <a:endParaRPr lang="en-GB" sz="1600" b="1" i="0">
            <a:solidFill>
              <a:schemeClr val="bg1"/>
            </a:solidFill>
            <a:effectLst/>
            <a:latin typeface="Arial" panose="020B0604020202020204" pitchFamily="34" charset="0"/>
            <a:ea typeface="+mn-ea"/>
            <a:cs typeface="Arial" panose="020B0604020202020204" pitchFamily="34" charset="0"/>
          </a:endParaRPr>
        </a:p>
        <a:p>
          <a:endParaRPr lang="en-GB" sz="1600" b="1" i="0">
            <a:solidFill>
              <a:schemeClr val="bg1"/>
            </a:solidFill>
            <a:effectLst/>
            <a:latin typeface="Arial" panose="020B0604020202020204" pitchFamily="34" charset="0"/>
            <a:ea typeface="+mn-ea"/>
            <a:cs typeface="Arial" panose="020B0604020202020204" pitchFamily="34" charset="0"/>
          </a:endParaRPr>
        </a:p>
        <a:p>
          <a:endParaRPr lang="en-GB" sz="1600" b="1" i="0">
            <a:solidFill>
              <a:schemeClr val="bg1"/>
            </a:solidFill>
            <a:effectLst/>
            <a:latin typeface="Arial" panose="020B0604020202020204" pitchFamily="34" charset="0"/>
            <a:ea typeface="+mn-ea"/>
            <a:cs typeface="Arial" panose="020B0604020202020204" pitchFamily="34" charset="0"/>
          </a:endParaRPr>
        </a:p>
        <a:p>
          <a:endParaRPr lang="en-GB" sz="1600" b="1" i="0">
            <a:solidFill>
              <a:schemeClr val="bg1"/>
            </a:solidFill>
            <a:effectLst/>
            <a:latin typeface="Arial" panose="020B0604020202020204" pitchFamily="34" charset="0"/>
            <a:ea typeface="+mn-ea"/>
            <a:cs typeface="Arial" panose="020B0604020202020204" pitchFamily="34" charset="0"/>
          </a:endParaRPr>
        </a:p>
        <a:p>
          <a:endParaRPr lang="en-GB" sz="1600" b="1" i="0">
            <a:solidFill>
              <a:schemeClr val="bg1"/>
            </a:solidFill>
            <a:effectLst/>
            <a:latin typeface="Arial" panose="020B0604020202020204" pitchFamily="34" charset="0"/>
            <a:ea typeface="+mn-ea"/>
            <a:cs typeface="Arial" panose="020B0604020202020204" pitchFamily="34" charset="0"/>
          </a:endParaRPr>
        </a:p>
        <a:p>
          <a:endParaRPr lang="en-GB" sz="1600" b="1" i="0">
            <a:solidFill>
              <a:schemeClr val="bg1"/>
            </a:solidFill>
            <a:effectLst/>
            <a:latin typeface="Arial" panose="020B0604020202020204" pitchFamily="34" charset="0"/>
            <a:ea typeface="+mn-ea"/>
            <a:cs typeface="Arial" panose="020B0604020202020204" pitchFamily="34" charset="0"/>
          </a:endParaRPr>
        </a:p>
        <a:p>
          <a:r>
            <a:rPr lang="en-GB" sz="1600" b="1" i="0">
              <a:solidFill>
                <a:schemeClr val="bg1"/>
              </a:solidFill>
              <a:effectLst/>
              <a:latin typeface="Arial" panose="020B0604020202020204" pitchFamily="34" charset="0"/>
              <a:ea typeface="+mn-ea"/>
              <a:cs typeface="Arial" panose="020B0604020202020204" pitchFamily="34" charset="0"/>
            </a:rPr>
            <a:t>TRUST SERVICE</a:t>
          </a:r>
          <a:r>
            <a:rPr lang="en-GB" sz="1600" b="1" i="0" baseline="0">
              <a:solidFill>
                <a:schemeClr val="bg1"/>
              </a:solidFill>
              <a:effectLst/>
              <a:latin typeface="Arial" panose="020B0604020202020204" pitchFamily="34" charset="0"/>
              <a:ea typeface="+mn-ea"/>
              <a:cs typeface="Arial" panose="020B0604020202020204" pitchFamily="34" charset="0"/>
            </a:rPr>
            <a:t> COSTS</a:t>
          </a:r>
        </a:p>
        <a:p>
          <a:endParaRPr lang="en-GB" sz="1600" b="0" i="0" baseline="0">
            <a:solidFill>
              <a:schemeClr val="bg1"/>
            </a:solidFill>
            <a:effectLst/>
            <a:latin typeface="Arial" panose="020B0604020202020204" pitchFamily="34" charset="0"/>
            <a:ea typeface="+mn-ea"/>
            <a:cs typeface="Arial" panose="020B0604020202020204" pitchFamily="34" charset="0"/>
          </a:endParaRPr>
        </a:p>
        <a:p>
          <a:r>
            <a:rPr lang="en-GB" sz="1600" b="0" i="0" baseline="0">
              <a:solidFill>
                <a:schemeClr val="bg1"/>
              </a:solidFill>
              <a:effectLst/>
              <a:latin typeface="Arial" panose="020B0604020202020204" pitchFamily="34" charset="0"/>
              <a:ea typeface="+mn-ea"/>
              <a:cs typeface="Arial" panose="020B0604020202020204" pitchFamily="34" charset="0"/>
            </a:rPr>
            <a:t>Information about the trust service costs should be published by the trust service provider or the X-Road Operator. Overall, following formula can be used for calculating the costs:</a:t>
          </a:r>
        </a:p>
        <a:p>
          <a:endParaRPr lang="en-GB" sz="1600" b="0" i="0" baseline="0">
            <a:solidFill>
              <a:schemeClr val="bg1"/>
            </a:solidFill>
            <a:effectLst/>
            <a:latin typeface="Arial" panose="020B0604020202020204" pitchFamily="34" charset="0"/>
            <a:ea typeface="+mn-ea"/>
            <a:cs typeface="Arial" panose="020B0604020202020204" pitchFamily="34" charset="0"/>
          </a:endParaRPr>
        </a:p>
        <a:p>
          <a:r>
            <a:rPr lang="en-GB" sz="1600" b="0" i="0" baseline="0">
              <a:solidFill>
                <a:schemeClr val="bg1"/>
              </a:solidFill>
              <a:effectLst/>
              <a:latin typeface="Arial" panose="020B0604020202020204" pitchFamily="34" charset="0"/>
              <a:ea typeface="+mn-ea"/>
              <a:cs typeface="Arial" panose="020B0604020202020204" pitchFamily="34" charset="0"/>
            </a:rPr>
            <a:t>Number of AUTH certificates * AUTH certificate monthly cost +</a:t>
          </a:r>
        </a:p>
        <a:p>
          <a:r>
            <a:rPr lang="en-GB" sz="1600" b="0" i="0" baseline="0">
              <a:solidFill>
                <a:schemeClr val="bg1"/>
              </a:solidFill>
              <a:effectLst/>
              <a:latin typeface="Arial" panose="020B0604020202020204" pitchFamily="34" charset="0"/>
              <a:ea typeface="+mn-ea"/>
              <a:cs typeface="Arial" panose="020B0604020202020204" pitchFamily="34" charset="0"/>
            </a:rPr>
            <a:t>Number of SIGN certificates * SIGN certificate monthly cost +</a:t>
          </a:r>
        </a:p>
        <a:p>
          <a:r>
            <a:rPr lang="en-GB" sz="1600" b="0" i="0" baseline="0">
              <a:solidFill>
                <a:schemeClr val="bg1"/>
              </a:solidFill>
              <a:effectLst/>
              <a:latin typeface="Arial" panose="020B0604020202020204" pitchFamily="34" charset="0"/>
              <a:ea typeface="+mn-ea"/>
              <a:cs typeface="Arial" panose="020B0604020202020204" pitchFamily="34" charset="0"/>
            </a:rPr>
            <a:t>Number of OCSP queries per month * OCSP query cost +</a:t>
          </a:r>
        </a:p>
        <a:p>
          <a:r>
            <a:rPr lang="en-GB" sz="1600" b="0" i="0" baseline="0">
              <a:solidFill>
                <a:schemeClr val="bg1"/>
              </a:solidFill>
              <a:effectLst/>
              <a:latin typeface="Arial" panose="020B0604020202020204" pitchFamily="34" charset="0"/>
              <a:ea typeface="+mn-ea"/>
              <a:cs typeface="Arial" panose="020B0604020202020204" pitchFamily="34" charset="0"/>
            </a:rPr>
            <a:t>Number of timestamping queries per month * timestamping query cost.</a:t>
          </a:r>
        </a:p>
        <a:p>
          <a:endParaRPr lang="en-GB" sz="1600" b="0" i="0" baseline="0">
            <a:solidFill>
              <a:schemeClr val="bg1"/>
            </a:solidFill>
            <a:effectLst/>
            <a:latin typeface="Arial" panose="020B0604020202020204" pitchFamily="34" charset="0"/>
            <a:ea typeface="+mn-ea"/>
            <a:cs typeface="Arial" panose="020B0604020202020204" pitchFamily="34" charset="0"/>
          </a:endParaRPr>
        </a:p>
        <a:p>
          <a:r>
            <a:rPr lang="en-GB" sz="1600" b="0" i="0" baseline="0">
              <a:solidFill>
                <a:schemeClr val="bg1"/>
              </a:solidFill>
              <a:effectLst/>
              <a:latin typeface="Arial" panose="020B0604020202020204" pitchFamily="34" charset="0"/>
              <a:ea typeface="+mn-ea"/>
              <a:cs typeface="Arial" panose="020B0604020202020204" pitchFamily="34" charset="0"/>
            </a:rPr>
            <a:t>SIGN certificates are used per organization and AUTH certificates are used per Security Server. OCSP queries are performed per certificate and timestamping queries are performed per Security Server. The default query intervals are 600 seconds for OCSP queries and 60 seconds for timestamping queries.</a:t>
          </a:r>
        </a:p>
        <a:p>
          <a:endParaRPr lang="en-GB" sz="1600" b="0" i="0" baseline="0">
            <a:solidFill>
              <a:schemeClr val="bg1"/>
            </a:solidFill>
            <a:effectLst/>
            <a:latin typeface="Arial" panose="020B0604020202020204" pitchFamily="34" charset="0"/>
            <a:ea typeface="+mn-ea"/>
            <a:cs typeface="Arial" panose="020B0604020202020204" pitchFamily="34" charset="0"/>
          </a:endParaRPr>
        </a:p>
        <a:p>
          <a:r>
            <a:rPr lang="en-GB" sz="1600" b="0" i="0" baseline="0">
              <a:solidFill>
                <a:schemeClr val="bg1"/>
              </a:solidFill>
              <a:effectLst/>
              <a:latin typeface="Arial" panose="020B0604020202020204" pitchFamily="34" charset="0"/>
              <a:ea typeface="+mn-ea"/>
              <a:cs typeface="Arial" panose="020B0604020202020204" pitchFamily="34" charset="0"/>
            </a:rPr>
            <a:t>The X-Road operator can configure the query intervals for OCSP and time-stamping requests. This can be useful for cost optimization for both the Operator and Members of the ecosystem, when a paid third party trust service provider is used. For instance, Estonia has chosen to increase the intervals for this reason.</a:t>
          </a:r>
        </a:p>
        <a:p>
          <a:endParaRPr lang="en-GB" sz="1600" b="0" i="0" baseline="0">
            <a:solidFill>
              <a:schemeClr val="bg1"/>
            </a:solidFill>
            <a:effectLst/>
            <a:latin typeface="Arial" panose="020B0604020202020204" pitchFamily="34" charset="0"/>
            <a:ea typeface="+mn-ea"/>
            <a:cs typeface="Arial" panose="020B0604020202020204" pitchFamily="34" charset="0"/>
          </a:endParaRPr>
        </a:p>
        <a:p>
          <a:r>
            <a:rPr lang="en-GB" sz="1600" b="0" i="0" baseline="0">
              <a:solidFill>
                <a:schemeClr val="bg1"/>
              </a:solidFill>
              <a:effectLst/>
              <a:latin typeface="Arial" panose="020B0604020202020204" pitchFamily="34" charset="0"/>
              <a:ea typeface="+mn-ea"/>
              <a:cs typeface="Arial" panose="020B0604020202020204" pitchFamily="34" charset="0"/>
            </a:rPr>
            <a:t>More information about these systems parameters can be found on a blog post on the NIIS website.</a:t>
          </a:r>
          <a:endParaRPr lang="en-GB" sz="1600" b="0" i="0">
            <a:solidFill>
              <a:schemeClr val="bg1"/>
            </a:solidFill>
            <a:effectLst/>
            <a:latin typeface="Arial" panose="020B0604020202020204" pitchFamily="34" charset="0"/>
            <a:ea typeface="+mn-ea"/>
            <a:cs typeface="Arial" panose="020B0604020202020204" pitchFamily="34" charset="0"/>
          </a:endParaRPr>
        </a:p>
        <a:p>
          <a:endParaRPr lang="en-GB" sz="1600" b="0" i="0">
            <a:solidFill>
              <a:schemeClr val="bg1"/>
            </a:solidFill>
            <a:effectLst/>
            <a:latin typeface="Arial" panose="020B0604020202020204" pitchFamily="34" charset="0"/>
            <a:ea typeface="+mn-ea"/>
            <a:cs typeface="Arial" panose="020B0604020202020204" pitchFamily="34" charset="0"/>
          </a:endParaRPr>
        </a:p>
        <a:p>
          <a:endParaRPr lang="en-GB" sz="1600" b="0" i="0">
            <a:solidFill>
              <a:schemeClr val="bg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2800">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2</xdr:col>
      <xdr:colOff>404902</xdr:colOff>
      <xdr:row>38</xdr:row>
      <xdr:rowOff>0</xdr:rowOff>
    </xdr:from>
    <xdr:to>
      <xdr:col>9</xdr:col>
      <xdr:colOff>721360</xdr:colOff>
      <xdr:row>53</xdr:row>
      <xdr:rowOff>0</xdr:rowOff>
    </xdr:to>
    <xdr:pic>
      <xdr:nvPicPr>
        <xdr:cNvPr id="16" name="Picture 15">
          <a:extLst>
            <a:ext uri="{FF2B5EF4-FFF2-40B4-BE49-F238E27FC236}">
              <a16:creationId xmlns:a16="http://schemas.microsoft.com/office/drawing/2014/main" id="{1E60EB81-86CA-9243-ACF8-0DB00F2ABA8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71142" y="8310880"/>
          <a:ext cx="6107658" cy="3048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niis.org/" TargetMode="External"/><Relationship Id="rId3" Type="http://schemas.openxmlformats.org/officeDocument/2006/relationships/hyperlink" Target="https://github.com/nordic-institute/X-Road" TargetMode="External"/><Relationship Id="rId7" Type="http://schemas.openxmlformats.org/officeDocument/2006/relationships/hyperlink" Target="https://x-road.global/" TargetMode="External"/><Relationship Id="rId2" Type="http://schemas.openxmlformats.org/officeDocument/2006/relationships/hyperlink" Target="https://x-road.global/" TargetMode="External"/><Relationship Id="rId1" Type="http://schemas.openxmlformats.org/officeDocument/2006/relationships/hyperlink" Target="https://x-road.global/architecture" TargetMode="External"/><Relationship Id="rId6" Type="http://schemas.openxmlformats.org/officeDocument/2006/relationships/hyperlink" Target="https://x-road.global/" TargetMode="External"/><Relationship Id="rId5" Type="http://schemas.openxmlformats.org/officeDocument/2006/relationships/hyperlink" Target="https://x-road.global/xroad-service-desk" TargetMode="External"/><Relationship Id="rId10" Type="http://schemas.openxmlformats.org/officeDocument/2006/relationships/drawing" Target="../drawings/drawing1.xml"/><Relationship Id="rId4" Type="http://schemas.openxmlformats.org/officeDocument/2006/relationships/hyperlink" Target="https://confluence.niis.org/display/XRDKB/X-Road+Knowledge+Base" TargetMode="External"/><Relationship Id="rId9" Type="http://schemas.openxmlformats.org/officeDocument/2006/relationships/hyperlink" Target="https://x-road.global/xroad-licence-info"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hyperlink" Target="https://x-road.global/xroad-service-desk" TargetMode="External"/><Relationship Id="rId2" Type="http://schemas.openxmlformats.org/officeDocument/2006/relationships/hyperlink" Target="https://www.niis.org/blog/2020/11/20/resisting-failure" TargetMode="External"/><Relationship Id="rId1" Type="http://schemas.openxmlformats.org/officeDocument/2006/relationships/hyperlink" Target="https://x-road.global/xroad-service-desk"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AFFDD-54B7-7447-BA0C-8C3DD71D7429}">
  <dimension ref="A1:T158"/>
  <sheetViews>
    <sheetView tabSelected="1" zoomScale="88" zoomScaleNormal="100" workbookViewId="0">
      <selection activeCell="C6" sqref="C6"/>
    </sheetView>
  </sheetViews>
  <sheetFormatPr baseColWidth="10" defaultRowHeight="16" customHeight="1"/>
  <cols>
    <col min="1" max="1" width="10.83203125" style="1" customWidth="1"/>
    <col min="2" max="2" width="11" style="4" customWidth="1"/>
    <col min="3" max="3" width="11.1640625" style="4" customWidth="1"/>
    <col min="4" max="4" width="10.83203125" style="4" customWidth="1"/>
    <col min="5" max="5" width="10.83203125" style="4"/>
    <col min="6" max="6" width="10.83203125" style="4" customWidth="1"/>
    <col min="7" max="7" width="11" style="4" customWidth="1"/>
    <col min="8" max="8" width="10.83203125" style="4" customWidth="1"/>
    <col min="9" max="20" width="10.83203125" style="4"/>
    <col min="21" max="16384" width="10.83203125" style="1"/>
  </cols>
  <sheetData>
    <row r="1" spans="1:20" s="58" customFormat="1" ht="29" customHeight="1">
      <c r="A1" s="58" t="s">
        <v>54</v>
      </c>
      <c r="B1" s="59"/>
      <c r="C1" s="59"/>
      <c r="D1" s="59"/>
      <c r="E1" s="59"/>
      <c r="F1" s="59"/>
      <c r="G1" s="59"/>
      <c r="H1" s="59"/>
      <c r="I1" s="59"/>
      <c r="J1" s="59"/>
      <c r="K1" s="59"/>
      <c r="L1" s="59"/>
      <c r="M1" s="59"/>
      <c r="N1" s="59"/>
      <c r="O1" s="59"/>
      <c r="P1" s="59"/>
      <c r="Q1" s="59"/>
      <c r="R1" s="59"/>
      <c r="S1" s="59"/>
      <c r="T1" s="59"/>
    </row>
    <row r="2" spans="1:20" s="58" customFormat="1" ht="30" customHeight="1">
      <c r="B2" s="59"/>
      <c r="C2" s="59"/>
      <c r="D2" s="59"/>
      <c r="E2" s="59"/>
      <c r="F2" s="59"/>
      <c r="G2" s="59"/>
      <c r="H2" s="59"/>
      <c r="I2" s="59"/>
      <c r="J2" s="59"/>
      <c r="K2" s="59"/>
      <c r="L2" s="59"/>
      <c r="M2" s="59"/>
      <c r="N2" s="59"/>
      <c r="O2" s="59"/>
      <c r="P2" s="59"/>
      <c r="Q2" s="59"/>
      <c r="R2" s="59"/>
      <c r="S2" s="59"/>
      <c r="T2" s="59"/>
    </row>
    <row r="3" spans="1:20" ht="16" customHeight="1">
      <c r="A3" s="1" t="s">
        <v>30</v>
      </c>
      <c r="B3" s="1" t="s">
        <v>29</v>
      </c>
      <c r="C3" s="1"/>
      <c r="D3" s="1"/>
      <c r="E3" s="1"/>
      <c r="F3" s="1"/>
      <c r="G3" s="1"/>
      <c r="H3" s="1"/>
      <c r="I3" s="1"/>
      <c r="J3" s="1"/>
      <c r="K3" s="1"/>
      <c r="L3" s="1"/>
      <c r="M3" s="1"/>
      <c r="N3" s="1"/>
      <c r="O3" s="1"/>
      <c r="P3" s="1"/>
      <c r="Q3" s="1"/>
      <c r="R3" s="1"/>
      <c r="S3" s="1"/>
      <c r="T3" s="1"/>
    </row>
    <row r="4" spans="1:20" ht="17" customHeight="1">
      <c r="A4" s="1" t="s">
        <v>28</v>
      </c>
      <c r="B4" s="2"/>
      <c r="C4" s="3"/>
      <c r="D4" s="2"/>
      <c r="E4" s="2"/>
      <c r="F4" s="2"/>
      <c r="G4" s="2"/>
      <c r="H4" s="2"/>
      <c r="I4" s="2"/>
      <c r="J4" s="2"/>
      <c r="K4" s="2"/>
      <c r="L4" s="2"/>
      <c r="M4" s="2"/>
      <c r="N4" s="2"/>
      <c r="O4" s="2"/>
      <c r="P4" s="2"/>
      <c r="Q4" s="2"/>
      <c r="R4" s="2"/>
      <c r="S4" s="2"/>
      <c r="T4" s="2"/>
    </row>
    <row r="5" spans="1:20">
      <c r="B5" s="5"/>
      <c r="C5" s="5"/>
      <c r="D5" s="5"/>
      <c r="E5" s="5"/>
      <c r="F5" s="5"/>
      <c r="G5" s="5"/>
      <c r="H5" s="5"/>
      <c r="I5" s="5"/>
      <c r="J5" s="5"/>
      <c r="K5" s="5"/>
      <c r="L5" s="5"/>
      <c r="M5" s="5"/>
      <c r="N5" s="5"/>
      <c r="O5" s="5"/>
      <c r="P5" s="5"/>
      <c r="Q5" s="5"/>
      <c r="R5" s="5"/>
      <c r="S5" s="5"/>
      <c r="T5" s="5"/>
    </row>
    <row r="6" spans="1:20" ht="27">
      <c r="B6" s="5"/>
      <c r="C6" s="11" t="s">
        <v>55</v>
      </c>
      <c r="D6" s="5"/>
      <c r="E6" s="5"/>
      <c r="F6" s="5"/>
      <c r="G6" s="5"/>
      <c r="H6" s="5"/>
      <c r="I6" s="5"/>
      <c r="J6" s="5"/>
      <c r="K6" s="5"/>
      <c r="L6" s="5"/>
      <c r="M6" s="5"/>
      <c r="N6" s="5"/>
      <c r="O6" s="5"/>
      <c r="P6" s="5"/>
      <c r="Q6" s="5"/>
      <c r="R6" s="5"/>
      <c r="S6" s="5"/>
      <c r="T6" s="5"/>
    </row>
    <row r="7" spans="1:20" ht="16" customHeight="1">
      <c r="B7" s="5"/>
      <c r="C7" s="12"/>
      <c r="D7" s="13"/>
      <c r="E7" s="13"/>
      <c r="F7" s="13"/>
      <c r="G7" s="13"/>
      <c r="H7" s="14"/>
      <c r="I7" s="13"/>
      <c r="J7" s="13"/>
      <c r="K7" s="13"/>
      <c r="L7" s="13"/>
      <c r="M7" s="14"/>
      <c r="N7" s="13"/>
      <c r="O7" s="13"/>
      <c r="P7" s="13"/>
      <c r="Q7" s="13"/>
      <c r="R7" s="14"/>
      <c r="S7" s="14"/>
      <c r="T7" s="14"/>
    </row>
    <row r="8" spans="1:20" ht="16" customHeight="1">
      <c r="B8" s="6"/>
      <c r="C8" s="7"/>
      <c r="H8" s="15"/>
      <c r="M8" s="15"/>
      <c r="R8" s="15"/>
      <c r="S8" s="15"/>
    </row>
    <row r="9" spans="1:20" ht="22">
      <c r="B9" s="5"/>
      <c r="C9" s="60" t="s">
        <v>31</v>
      </c>
      <c r="D9" s="60"/>
      <c r="E9" s="60"/>
      <c r="F9" s="60"/>
      <c r="G9" s="5"/>
      <c r="H9" s="5"/>
      <c r="I9" s="5"/>
      <c r="J9" s="5"/>
      <c r="K9" s="5"/>
      <c r="L9" s="5"/>
      <c r="M9" s="5"/>
      <c r="N9" s="5"/>
      <c r="O9" s="5"/>
      <c r="P9" s="5"/>
      <c r="Q9" s="5"/>
      <c r="R9" s="5"/>
      <c r="S9" s="5"/>
      <c r="T9" s="5"/>
    </row>
    <row r="10" spans="1:20">
      <c r="B10" s="5"/>
      <c r="C10" s="5"/>
      <c r="D10" s="5"/>
      <c r="E10" s="5"/>
      <c r="F10" s="5"/>
      <c r="G10" s="5"/>
      <c r="H10" s="5"/>
      <c r="I10" s="5"/>
      <c r="J10" s="5"/>
      <c r="K10" s="5"/>
      <c r="L10" s="5"/>
      <c r="M10" s="5"/>
      <c r="N10" s="5"/>
      <c r="O10" s="5"/>
      <c r="P10" s="5"/>
      <c r="Q10" s="5"/>
      <c r="R10" s="5"/>
      <c r="S10" s="5"/>
      <c r="T10" s="5"/>
    </row>
    <row r="11" spans="1:20" ht="21">
      <c r="B11" s="5"/>
      <c r="C11" s="61" t="s">
        <v>32</v>
      </c>
      <c r="D11" s="61"/>
      <c r="E11" s="5"/>
      <c r="F11" s="5"/>
      <c r="G11" s="5"/>
      <c r="H11" s="5"/>
      <c r="I11" s="5"/>
      <c r="J11" s="5"/>
      <c r="K11" s="5"/>
      <c r="L11" s="5"/>
      <c r="M11" s="5"/>
      <c r="N11" s="5"/>
      <c r="O11" s="5"/>
      <c r="P11" s="5"/>
      <c r="Q11" s="5"/>
      <c r="R11" s="5"/>
      <c r="S11" s="5"/>
      <c r="T11" s="5"/>
    </row>
    <row r="12" spans="1:20" ht="16" customHeight="1">
      <c r="B12" s="5"/>
      <c r="C12" s="5"/>
      <c r="D12" s="5"/>
      <c r="E12" s="5"/>
      <c r="F12" s="5"/>
      <c r="G12" s="5"/>
      <c r="H12" s="5"/>
      <c r="I12" s="5"/>
      <c r="J12" s="5"/>
      <c r="K12" s="5"/>
      <c r="L12" s="5"/>
      <c r="M12" s="5"/>
      <c r="N12" s="5"/>
      <c r="O12" s="5"/>
      <c r="P12" s="5"/>
      <c r="Q12" s="5"/>
      <c r="R12" s="5"/>
      <c r="S12" s="5"/>
      <c r="T12" s="5"/>
    </row>
    <row r="13" spans="1:20" ht="16" customHeight="1">
      <c r="B13" s="5"/>
      <c r="C13" s="16"/>
      <c r="D13" s="5"/>
      <c r="E13" s="5"/>
      <c r="F13" s="5"/>
      <c r="G13" s="5"/>
      <c r="H13" s="5"/>
      <c r="I13" s="5"/>
      <c r="J13" s="5"/>
      <c r="K13" s="5"/>
      <c r="L13" s="5"/>
      <c r="M13" s="5"/>
      <c r="N13" s="5"/>
      <c r="O13" s="5"/>
      <c r="P13" s="5"/>
      <c r="Q13" s="5"/>
      <c r="R13" s="5"/>
      <c r="S13" s="5"/>
      <c r="T13" s="5"/>
    </row>
    <row r="14" spans="1:20" ht="16" customHeight="1">
      <c r="B14" s="5"/>
      <c r="C14" s="5"/>
      <c r="D14" s="5"/>
      <c r="E14" s="5"/>
      <c r="F14" s="5"/>
      <c r="G14" s="5"/>
      <c r="H14" s="5"/>
      <c r="I14" s="5"/>
      <c r="J14" s="5"/>
      <c r="K14" s="5"/>
      <c r="L14" s="5"/>
      <c r="M14" s="5"/>
      <c r="N14" s="5"/>
      <c r="O14" s="5"/>
      <c r="P14" s="5"/>
      <c r="Q14" s="5"/>
      <c r="R14" s="5"/>
      <c r="S14" s="5"/>
      <c r="T14" s="5"/>
    </row>
    <row r="15" spans="1:20" ht="16" customHeight="1">
      <c r="B15" s="5"/>
      <c r="C15" s="5"/>
      <c r="D15" s="5"/>
      <c r="E15" s="5"/>
      <c r="F15" s="5"/>
      <c r="G15" s="5"/>
      <c r="H15" s="5"/>
      <c r="I15" s="5"/>
      <c r="J15" s="5"/>
      <c r="K15" s="5"/>
      <c r="L15" s="5"/>
      <c r="M15" s="5"/>
      <c r="N15" s="5"/>
      <c r="O15" s="5"/>
      <c r="P15" s="5"/>
      <c r="Q15" s="5"/>
      <c r="R15" s="5"/>
      <c r="S15" s="5"/>
      <c r="T15" s="5"/>
    </row>
    <row r="16" spans="1:20">
      <c r="B16" s="5"/>
      <c r="C16" s="5"/>
      <c r="D16" s="5"/>
      <c r="E16" s="5"/>
      <c r="F16" s="5"/>
      <c r="G16" s="5"/>
      <c r="H16" s="5"/>
      <c r="I16" s="5"/>
      <c r="J16" s="5"/>
      <c r="K16" s="5"/>
      <c r="L16" s="5"/>
      <c r="M16" s="5"/>
      <c r="N16" s="5"/>
      <c r="O16" s="5"/>
      <c r="P16" s="5"/>
      <c r="Q16" s="5"/>
      <c r="R16" s="5"/>
      <c r="S16" s="5"/>
      <c r="T16" s="5"/>
    </row>
    <row r="17" spans="2:20" ht="21">
      <c r="B17" s="5"/>
      <c r="C17" s="63" t="s">
        <v>33</v>
      </c>
      <c r="D17" s="63"/>
      <c r="E17" s="5"/>
      <c r="F17" s="5"/>
      <c r="G17" s="5"/>
      <c r="H17" s="5"/>
      <c r="I17" s="5"/>
      <c r="J17" s="5"/>
      <c r="K17" s="5"/>
      <c r="L17" s="5"/>
      <c r="M17" s="5"/>
      <c r="N17" s="5"/>
      <c r="O17" s="5"/>
      <c r="P17" s="5"/>
      <c r="Q17" s="5"/>
      <c r="R17" s="5"/>
      <c r="S17" s="5"/>
      <c r="T17" s="5"/>
    </row>
    <row r="18" spans="2:20" ht="16" customHeight="1">
      <c r="B18" s="5"/>
      <c r="D18" s="5"/>
      <c r="E18" s="5"/>
      <c r="F18" s="5"/>
      <c r="G18" s="5"/>
      <c r="H18" s="5"/>
      <c r="I18" s="5"/>
      <c r="J18" s="5"/>
      <c r="K18" s="5"/>
      <c r="L18" s="5"/>
      <c r="M18" s="5"/>
      <c r="N18" s="5"/>
      <c r="O18" s="5"/>
      <c r="P18" s="5"/>
      <c r="Q18" s="5"/>
      <c r="R18" s="5"/>
      <c r="S18" s="5"/>
      <c r="T18" s="5"/>
    </row>
    <row r="19" spans="2:20" ht="16" customHeight="1">
      <c r="B19" s="5"/>
      <c r="C19" s="5"/>
      <c r="D19" s="5"/>
      <c r="E19" s="5"/>
      <c r="F19" s="5"/>
      <c r="G19" s="5"/>
      <c r="H19" s="5"/>
      <c r="I19" s="5"/>
      <c r="J19" s="5"/>
      <c r="K19" s="5"/>
      <c r="L19" s="5"/>
      <c r="M19" s="5"/>
      <c r="N19" s="5"/>
      <c r="O19" s="5"/>
      <c r="P19" s="5"/>
      <c r="Q19" s="5"/>
      <c r="R19" s="5"/>
      <c r="S19" s="5"/>
      <c r="T19" s="5"/>
    </row>
    <row r="20" spans="2:20" ht="16" customHeight="1">
      <c r="B20" s="5"/>
      <c r="C20" s="5"/>
      <c r="D20" s="5"/>
      <c r="E20" s="5"/>
      <c r="F20" s="5"/>
      <c r="G20" s="5"/>
      <c r="H20" s="5"/>
      <c r="I20" s="5"/>
      <c r="J20" s="5"/>
      <c r="K20" s="5"/>
      <c r="L20" s="5"/>
      <c r="M20" s="5"/>
      <c r="N20" s="5"/>
      <c r="O20" s="5"/>
      <c r="P20" s="5"/>
      <c r="Q20" s="5"/>
      <c r="R20" s="5"/>
      <c r="S20" s="5"/>
      <c r="T20" s="5"/>
    </row>
    <row r="21" spans="2:20" ht="16" customHeight="1">
      <c r="B21" s="5"/>
      <c r="C21" s="5"/>
      <c r="D21" s="5"/>
      <c r="E21" s="5"/>
      <c r="F21" s="5"/>
      <c r="G21" s="5"/>
      <c r="H21" s="5"/>
      <c r="I21" s="5"/>
      <c r="J21" s="5"/>
      <c r="K21" s="5"/>
      <c r="L21" s="5"/>
      <c r="M21" s="5"/>
      <c r="N21" s="5"/>
      <c r="O21" s="5"/>
      <c r="P21" s="5"/>
      <c r="Q21" s="5"/>
      <c r="R21" s="5"/>
      <c r="S21" s="5"/>
      <c r="T21" s="5"/>
    </row>
    <row r="22" spans="2:20" ht="16" customHeight="1">
      <c r="B22" s="5"/>
      <c r="C22" s="5"/>
      <c r="D22" s="5"/>
      <c r="E22" s="5"/>
      <c r="F22" s="5"/>
      <c r="G22" s="5"/>
      <c r="H22" s="5"/>
      <c r="I22" s="5"/>
      <c r="J22" s="5"/>
      <c r="K22" s="5"/>
      <c r="L22" s="5"/>
      <c r="M22" s="5"/>
      <c r="N22" s="5"/>
      <c r="O22" s="5"/>
      <c r="P22" s="5"/>
      <c r="Q22" s="5"/>
      <c r="R22" s="5"/>
      <c r="S22" s="5"/>
      <c r="T22" s="5"/>
    </row>
    <row r="23" spans="2:20" ht="16" customHeight="1">
      <c r="B23" s="5"/>
      <c r="C23" s="5"/>
      <c r="D23" s="5"/>
      <c r="E23" s="5"/>
      <c r="F23" s="5"/>
      <c r="G23" s="5"/>
      <c r="H23" s="5"/>
      <c r="I23" s="5"/>
      <c r="J23" s="5"/>
      <c r="K23" s="5"/>
      <c r="L23" s="5"/>
      <c r="M23" s="5"/>
      <c r="N23" s="5"/>
      <c r="O23" s="5"/>
      <c r="P23" s="5"/>
      <c r="Q23" s="5"/>
      <c r="R23" s="5"/>
      <c r="S23" s="5"/>
      <c r="T23" s="5"/>
    </row>
    <row r="24" spans="2:20" ht="16" customHeight="1">
      <c r="B24" s="5"/>
      <c r="C24" s="5"/>
      <c r="D24" s="5"/>
      <c r="E24" s="5"/>
      <c r="F24" s="5"/>
      <c r="G24" s="5"/>
      <c r="H24" s="5"/>
      <c r="I24" s="5"/>
      <c r="J24" s="5"/>
      <c r="K24" s="5"/>
      <c r="L24" s="5"/>
      <c r="M24" s="5"/>
      <c r="N24" s="5"/>
      <c r="O24" s="5"/>
      <c r="P24" s="5"/>
      <c r="Q24" s="5"/>
      <c r="R24" s="5"/>
      <c r="S24" s="5"/>
      <c r="T24" s="5"/>
    </row>
    <row r="25" spans="2:20" ht="16" customHeight="1">
      <c r="B25" s="5"/>
      <c r="C25" s="5"/>
      <c r="D25" s="5"/>
      <c r="E25" s="5"/>
      <c r="F25" s="5"/>
      <c r="G25" s="5"/>
      <c r="H25" s="5"/>
      <c r="I25" s="5"/>
      <c r="J25" s="5"/>
      <c r="K25" s="5"/>
      <c r="L25" s="5"/>
      <c r="M25" s="5"/>
      <c r="N25" s="5"/>
      <c r="O25" s="5"/>
      <c r="P25" s="5"/>
      <c r="Q25" s="5"/>
      <c r="R25" s="5"/>
      <c r="S25" s="5"/>
      <c r="T25" s="5"/>
    </row>
    <row r="26" spans="2:20" ht="16" customHeight="1">
      <c r="B26" s="5"/>
      <c r="C26" s="5"/>
      <c r="D26" s="5"/>
      <c r="E26" s="5"/>
      <c r="F26" s="5"/>
      <c r="G26" s="5"/>
      <c r="H26" s="5"/>
      <c r="I26" s="5"/>
      <c r="J26" s="5"/>
      <c r="K26" s="5"/>
      <c r="L26" s="5"/>
      <c r="M26" s="5"/>
      <c r="N26" s="5"/>
      <c r="O26" s="5"/>
      <c r="P26" s="5"/>
      <c r="Q26" s="5"/>
      <c r="R26" s="5"/>
      <c r="S26" s="5"/>
      <c r="T26" s="5"/>
    </row>
    <row r="27" spans="2:20" ht="16" customHeight="1">
      <c r="B27" s="5"/>
      <c r="C27" s="5"/>
      <c r="D27" s="5"/>
      <c r="E27" s="5"/>
      <c r="F27" s="5"/>
      <c r="G27" s="5"/>
      <c r="H27" s="5"/>
      <c r="I27" s="5"/>
      <c r="J27" s="5"/>
      <c r="K27" s="5"/>
      <c r="L27" s="5"/>
      <c r="M27" s="5"/>
      <c r="N27" s="5"/>
      <c r="O27" s="5"/>
      <c r="P27" s="5"/>
      <c r="Q27" s="5"/>
      <c r="R27" s="5"/>
      <c r="S27" s="5"/>
      <c r="T27" s="5"/>
    </row>
    <row r="28" spans="2:20" ht="16" customHeight="1">
      <c r="B28" s="5"/>
      <c r="C28" s="5"/>
      <c r="D28" s="5"/>
      <c r="E28" s="5"/>
      <c r="F28" s="5"/>
      <c r="G28" s="5"/>
      <c r="H28" s="5"/>
      <c r="I28" s="5"/>
      <c r="J28" s="5"/>
      <c r="K28" s="5"/>
      <c r="L28" s="5"/>
      <c r="M28" s="5"/>
      <c r="N28" s="5"/>
      <c r="O28" s="5"/>
      <c r="P28" s="5"/>
      <c r="Q28" s="5"/>
      <c r="R28" s="5"/>
      <c r="S28" s="5"/>
      <c r="T28" s="5"/>
    </row>
    <row r="29" spans="2:20" ht="16" customHeight="1">
      <c r="B29" s="5"/>
      <c r="C29" s="5"/>
      <c r="D29" s="5"/>
      <c r="E29" s="5"/>
      <c r="F29" s="5"/>
      <c r="G29" s="5"/>
      <c r="H29" s="5"/>
      <c r="I29" s="5"/>
      <c r="J29" s="5"/>
      <c r="K29" s="5"/>
      <c r="L29" s="5"/>
      <c r="M29" s="5"/>
      <c r="N29" s="5"/>
      <c r="O29" s="5"/>
      <c r="P29" s="5"/>
      <c r="Q29" s="5"/>
      <c r="R29" s="5"/>
      <c r="S29" s="5"/>
      <c r="T29" s="5"/>
    </row>
    <row r="30" spans="2:20" ht="16" customHeight="1">
      <c r="B30" s="5"/>
      <c r="C30" s="5"/>
      <c r="D30" s="5"/>
      <c r="E30" s="5"/>
      <c r="F30" s="5"/>
      <c r="G30" s="5"/>
      <c r="H30" s="5"/>
      <c r="I30" s="5"/>
      <c r="J30" s="5"/>
      <c r="K30" s="5"/>
      <c r="L30" s="5"/>
      <c r="M30" s="5"/>
      <c r="N30" s="5"/>
      <c r="O30" s="5"/>
      <c r="P30" s="5"/>
      <c r="Q30" s="5"/>
      <c r="R30" s="5"/>
      <c r="S30" s="5"/>
      <c r="T30" s="5"/>
    </row>
    <row r="31" spans="2:20" ht="16" customHeight="1">
      <c r="B31" s="5"/>
      <c r="C31" s="17" t="s">
        <v>34</v>
      </c>
      <c r="D31" s="5"/>
      <c r="E31" s="5"/>
      <c r="F31" s="5"/>
      <c r="G31" s="5"/>
      <c r="H31" s="5"/>
      <c r="I31" s="5"/>
      <c r="J31" s="5"/>
      <c r="K31" s="5"/>
      <c r="L31" s="5"/>
      <c r="M31" s="5"/>
      <c r="N31" s="5"/>
      <c r="O31" s="5"/>
      <c r="P31" s="5"/>
      <c r="Q31" s="5"/>
      <c r="R31" s="5"/>
      <c r="S31" s="5"/>
      <c r="T31" s="5"/>
    </row>
    <row r="32" spans="2:20">
      <c r="B32" s="5"/>
      <c r="D32" s="5"/>
      <c r="E32" s="5"/>
      <c r="F32" s="5"/>
      <c r="G32" s="5"/>
      <c r="H32" s="5"/>
      <c r="I32" s="5"/>
      <c r="J32" s="5"/>
      <c r="K32" s="5"/>
      <c r="L32" s="5"/>
      <c r="M32" s="5"/>
      <c r="N32" s="5"/>
      <c r="O32" s="5"/>
      <c r="P32" s="5"/>
      <c r="Q32" s="5"/>
      <c r="R32" s="5"/>
      <c r="S32" s="5"/>
      <c r="T32" s="5"/>
    </row>
    <row r="33" spans="2:20">
      <c r="B33" s="5"/>
      <c r="D33" s="5"/>
      <c r="E33" s="5"/>
      <c r="F33" s="5"/>
      <c r="G33" s="5"/>
      <c r="H33" s="5"/>
      <c r="I33" s="5"/>
      <c r="J33" s="5"/>
      <c r="K33" s="5"/>
      <c r="L33" s="5"/>
      <c r="M33" s="5"/>
      <c r="N33" s="5"/>
      <c r="O33" s="5"/>
      <c r="P33" s="5"/>
      <c r="Q33" s="5"/>
      <c r="R33" s="5"/>
      <c r="S33" s="5"/>
      <c r="T33" s="5"/>
    </row>
    <row r="34" spans="2:20" ht="16" customHeight="1">
      <c r="B34" s="5"/>
      <c r="D34" s="5"/>
      <c r="E34" s="5"/>
      <c r="F34" s="5"/>
      <c r="G34" s="5"/>
      <c r="H34" s="5"/>
      <c r="I34" s="5"/>
      <c r="J34" s="5"/>
      <c r="K34" s="5"/>
      <c r="L34" s="5"/>
      <c r="M34" s="5"/>
      <c r="N34" s="5"/>
      <c r="O34" s="5"/>
      <c r="P34" s="5"/>
      <c r="Q34" s="5"/>
      <c r="R34" s="5"/>
      <c r="S34" s="5"/>
      <c r="T34" s="5"/>
    </row>
    <row r="35" spans="2:20" ht="16" customHeight="1">
      <c r="B35" s="5"/>
      <c r="C35" s="5"/>
      <c r="D35" s="5"/>
      <c r="E35" s="5"/>
      <c r="F35" s="5"/>
      <c r="G35" s="5"/>
      <c r="H35" s="5"/>
      <c r="I35" s="5"/>
      <c r="J35" s="5"/>
      <c r="K35" s="5"/>
      <c r="L35" s="5"/>
      <c r="M35" s="5"/>
      <c r="N35" s="5"/>
      <c r="O35" s="5"/>
      <c r="P35" s="5"/>
      <c r="Q35" s="5"/>
      <c r="R35" s="5"/>
      <c r="S35" s="5"/>
      <c r="T35" s="5"/>
    </row>
    <row r="36" spans="2:20" ht="16" customHeight="1">
      <c r="B36" s="5"/>
      <c r="C36" s="5"/>
      <c r="D36" s="5"/>
      <c r="E36" s="5"/>
      <c r="F36" s="5"/>
      <c r="G36" s="5"/>
      <c r="H36" s="5"/>
      <c r="I36" s="5"/>
      <c r="J36" s="5"/>
      <c r="K36" s="5"/>
      <c r="L36" s="5"/>
      <c r="M36" s="5"/>
      <c r="N36" s="5"/>
      <c r="O36" s="5"/>
      <c r="P36" s="5"/>
      <c r="Q36" s="5"/>
      <c r="R36" s="5"/>
      <c r="S36" s="5"/>
      <c r="T36" s="5"/>
    </row>
    <row r="37" spans="2:20" ht="16" customHeight="1">
      <c r="B37" s="5"/>
      <c r="C37" s="5"/>
      <c r="D37" s="5"/>
      <c r="E37" s="5"/>
      <c r="F37" s="5"/>
      <c r="G37" s="5"/>
      <c r="H37" s="5"/>
      <c r="I37" s="5"/>
      <c r="J37" s="5"/>
      <c r="K37" s="5"/>
      <c r="L37" s="5"/>
      <c r="M37" s="5"/>
      <c r="N37" s="5"/>
      <c r="O37" s="5"/>
      <c r="P37" s="5"/>
      <c r="Q37" s="5"/>
      <c r="R37" s="5"/>
      <c r="S37" s="5"/>
      <c r="T37" s="5"/>
    </row>
    <row r="40" spans="2:20" ht="16" customHeight="1">
      <c r="B40" s="6"/>
      <c r="C40" s="8"/>
      <c r="D40" s="6"/>
      <c r="E40" s="6"/>
      <c r="F40" s="6"/>
      <c r="G40" s="6"/>
      <c r="H40" s="6"/>
      <c r="I40" s="6"/>
      <c r="J40" s="6"/>
      <c r="K40" s="6"/>
      <c r="L40" s="6"/>
      <c r="M40" s="6"/>
      <c r="N40" s="6"/>
      <c r="O40" s="6"/>
      <c r="P40" s="6"/>
      <c r="Q40" s="6"/>
      <c r="R40" s="6"/>
      <c r="S40" s="6"/>
      <c r="T40" s="7"/>
    </row>
    <row r="41" spans="2:20" ht="16" customHeight="1">
      <c r="B41" s="5"/>
      <c r="C41" s="5"/>
      <c r="D41" s="9"/>
      <c r="E41" s="5"/>
      <c r="F41" s="5"/>
      <c r="G41" s="5"/>
      <c r="H41" s="5"/>
      <c r="I41" s="5"/>
      <c r="J41" s="5"/>
      <c r="K41" s="5"/>
      <c r="L41" s="5"/>
      <c r="M41" s="5"/>
      <c r="N41" s="5"/>
      <c r="O41" s="5"/>
      <c r="P41" s="5"/>
      <c r="Q41" s="5"/>
      <c r="R41" s="5"/>
      <c r="S41" s="5"/>
      <c r="T41" s="5"/>
    </row>
    <row r="42" spans="2:20" ht="16" customHeight="1">
      <c r="B42" s="5"/>
      <c r="C42" s="5"/>
      <c r="D42" s="9"/>
      <c r="E42" s="5"/>
      <c r="F42" s="5"/>
      <c r="G42" s="5"/>
      <c r="H42" s="5"/>
      <c r="I42" s="5"/>
      <c r="J42" s="5"/>
      <c r="K42" s="5"/>
      <c r="L42" s="5"/>
      <c r="M42" s="5"/>
      <c r="N42" s="5"/>
      <c r="O42" s="5"/>
      <c r="P42" s="5"/>
      <c r="Q42" s="5"/>
      <c r="R42" s="5"/>
      <c r="S42" s="5"/>
      <c r="T42" s="5"/>
    </row>
    <row r="43" spans="2:20" ht="16" customHeight="1">
      <c r="B43" s="5"/>
      <c r="C43" s="5"/>
      <c r="D43" s="9"/>
      <c r="E43" s="5"/>
      <c r="F43" s="5"/>
      <c r="G43" s="5"/>
      <c r="H43" s="5"/>
      <c r="I43" s="5"/>
      <c r="J43" s="5"/>
      <c r="K43" s="5"/>
      <c r="L43" s="5"/>
      <c r="M43" s="5"/>
      <c r="N43" s="5"/>
      <c r="O43" s="5"/>
      <c r="P43" s="5"/>
      <c r="Q43" s="5"/>
      <c r="R43" s="5"/>
      <c r="S43" s="5"/>
      <c r="T43" s="5"/>
    </row>
    <row r="44" spans="2:20" ht="16" customHeight="1">
      <c r="B44" s="5"/>
      <c r="C44" s="5"/>
      <c r="D44" s="9"/>
      <c r="E44" s="5"/>
      <c r="F44" s="5"/>
      <c r="G44" s="5"/>
      <c r="H44" s="5"/>
      <c r="I44" s="5"/>
      <c r="J44" s="5"/>
      <c r="K44" s="5"/>
      <c r="L44" s="5"/>
      <c r="M44" s="5"/>
      <c r="N44" s="5"/>
      <c r="O44" s="5"/>
      <c r="P44" s="5"/>
      <c r="Q44" s="5"/>
      <c r="R44" s="5"/>
      <c r="S44" s="5"/>
      <c r="T44" s="5"/>
    </row>
    <row r="45" spans="2:20" ht="16" customHeight="1">
      <c r="B45" s="5"/>
      <c r="C45" s="5"/>
      <c r="D45" s="9"/>
      <c r="E45" s="5"/>
      <c r="F45" s="5"/>
      <c r="G45" s="5"/>
      <c r="H45" s="5"/>
      <c r="I45" s="5"/>
      <c r="J45" s="5"/>
      <c r="K45" s="5"/>
      <c r="L45" s="5"/>
      <c r="M45" s="5"/>
      <c r="N45" s="5"/>
      <c r="O45" s="5"/>
      <c r="P45" s="5"/>
      <c r="Q45" s="5"/>
      <c r="R45" s="5"/>
      <c r="S45" s="5"/>
      <c r="T45" s="5"/>
    </row>
    <row r="46" spans="2:20" ht="16" customHeight="1">
      <c r="B46" s="5"/>
      <c r="C46" s="5"/>
      <c r="D46" s="9"/>
      <c r="E46" s="5"/>
      <c r="F46" s="5"/>
      <c r="G46" s="5"/>
      <c r="H46" s="5"/>
      <c r="I46" s="5"/>
      <c r="J46" s="5"/>
      <c r="K46" s="5"/>
      <c r="L46" s="5"/>
      <c r="M46" s="5"/>
      <c r="N46" s="5"/>
      <c r="O46" s="5"/>
      <c r="P46" s="5"/>
      <c r="Q46" s="5"/>
      <c r="R46" s="5"/>
      <c r="S46" s="5"/>
      <c r="T46" s="5"/>
    </row>
    <row r="47" spans="2:20" ht="16" customHeight="1">
      <c r="B47" s="5"/>
      <c r="C47" s="5"/>
      <c r="D47" s="9"/>
      <c r="E47" s="5"/>
      <c r="F47" s="5"/>
      <c r="G47" s="5"/>
      <c r="H47" s="5"/>
      <c r="I47" s="5"/>
      <c r="J47" s="5"/>
      <c r="K47" s="5"/>
      <c r="L47" s="5"/>
      <c r="M47" s="5"/>
      <c r="N47" s="5"/>
      <c r="O47" s="5"/>
      <c r="P47" s="5"/>
      <c r="Q47" s="5"/>
      <c r="R47" s="5"/>
      <c r="S47" s="5"/>
      <c r="T47" s="5"/>
    </row>
    <row r="48" spans="2:20" ht="16" customHeight="1">
      <c r="B48" s="5"/>
      <c r="C48" s="5"/>
      <c r="D48" s="9"/>
      <c r="E48" s="5"/>
      <c r="F48" s="5"/>
      <c r="G48" s="5"/>
      <c r="H48" s="5"/>
      <c r="I48" s="5"/>
      <c r="J48" s="5"/>
      <c r="K48" s="5"/>
      <c r="L48" s="5"/>
      <c r="M48" s="5"/>
      <c r="N48" s="5"/>
      <c r="O48" s="5"/>
      <c r="P48" s="5"/>
      <c r="Q48" s="5"/>
      <c r="R48" s="5"/>
      <c r="S48" s="5"/>
      <c r="T48" s="5"/>
    </row>
    <row r="49" spans="2:20" ht="16" customHeight="1">
      <c r="B49" s="5"/>
      <c r="C49" s="5"/>
      <c r="D49" s="9"/>
      <c r="E49" s="5"/>
      <c r="F49" s="5"/>
      <c r="G49" s="5"/>
      <c r="H49" s="5"/>
      <c r="I49" s="5"/>
      <c r="J49" s="5"/>
      <c r="K49" s="5"/>
      <c r="L49" s="5"/>
      <c r="M49" s="5"/>
      <c r="N49" s="5"/>
      <c r="O49" s="5"/>
      <c r="P49" s="5"/>
      <c r="Q49" s="5"/>
      <c r="R49" s="5"/>
      <c r="S49" s="5"/>
      <c r="T49" s="5"/>
    </row>
    <row r="50" spans="2:20" ht="16" customHeight="1">
      <c r="B50" s="5"/>
      <c r="C50" s="5"/>
      <c r="D50" s="9"/>
      <c r="E50" s="5"/>
      <c r="F50" s="5"/>
      <c r="G50" s="5"/>
      <c r="H50" s="5"/>
      <c r="I50" s="5"/>
      <c r="J50" s="5"/>
      <c r="K50" s="5"/>
      <c r="L50" s="5"/>
      <c r="M50" s="5"/>
      <c r="N50" s="5"/>
      <c r="O50" s="5"/>
      <c r="P50" s="5"/>
      <c r="Q50" s="5"/>
      <c r="R50" s="5"/>
      <c r="S50" s="32"/>
      <c r="T50" s="5"/>
    </row>
    <row r="51" spans="2:20" ht="16" customHeight="1">
      <c r="B51" s="5"/>
      <c r="C51" s="5"/>
      <c r="D51" s="9"/>
      <c r="E51" s="5"/>
      <c r="F51" s="5"/>
      <c r="G51" s="5"/>
      <c r="H51" s="5"/>
      <c r="I51" s="5"/>
      <c r="J51" s="5"/>
      <c r="K51" s="5"/>
      <c r="L51" s="5"/>
      <c r="M51" s="5"/>
      <c r="N51" s="5"/>
      <c r="O51" s="5"/>
      <c r="P51" s="5"/>
      <c r="Q51" s="5"/>
      <c r="R51" s="5"/>
      <c r="S51" s="5"/>
      <c r="T51" s="5"/>
    </row>
    <row r="52" spans="2:20" ht="16" customHeight="1">
      <c r="B52" s="5"/>
      <c r="C52" s="5"/>
      <c r="D52" s="9"/>
      <c r="E52" s="5"/>
      <c r="F52" s="5"/>
      <c r="G52" s="5"/>
      <c r="H52" s="5"/>
      <c r="I52" s="5"/>
      <c r="J52" s="5"/>
      <c r="K52" s="5"/>
      <c r="L52" s="5"/>
      <c r="M52" s="5"/>
      <c r="N52" s="5"/>
      <c r="O52" s="5"/>
      <c r="P52" s="5"/>
      <c r="Q52" s="5"/>
      <c r="R52" s="5"/>
      <c r="S52" s="5"/>
      <c r="T52" s="5"/>
    </row>
    <row r="53" spans="2:20" ht="16" customHeight="1">
      <c r="B53" s="5"/>
      <c r="C53" s="5"/>
      <c r="D53" s="9"/>
      <c r="E53" s="5"/>
      <c r="F53" s="5"/>
      <c r="G53" s="5"/>
      <c r="H53" s="5"/>
      <c r="I53" s="5"/>
      <c r="J53" s="5"/>
      <c r="K53" s="5"/>
      <c r="L53" s="5"/>
      <c r="M53" s="5"/>
      <c r="N53" s="5"/>
      <c r="O53" s="5"/>
      <c r="P53" s="5"/>
      <c r="Q53" s="5"/>
      <c r="R53" s="5"/>
      <c r="S53" s="5"/>
      <c r="T53" s="5"/>
    </row>
    <row r="54" spans="2:20" ht="16" customHeight="1">
      <c r="B54" s="5"/>
      <c r="C54" s="5"/>
      <c r="D54" s="9"/>
      <c r="E54" s="5"/>
      <c r="F54" s="5"/>
      <c r="G54" s="5"/>
      <c r="H54" s="5"/>
      <c r="I54" s="5"/>
      <c r="J54" s="5"/>
      <c r="K54" s="5"/>
      <c r="L54" s="5"/>
      <c r="M54" s="5"/>
      <c r="N54" s="5"/>
      <c r="O54" s="5"/>
      <c r="P54" s="5"/>
      <c r="Q54" s="5"/>
      <c r="R54" s="5"/>
      <c r="S54" s="5"/>
      <c r="T54" s="5"/>
    </row>
    <row r="55" spans="2:20" ht="16" customHeight="1">
      <c r="B55" s="5"/>
      <c r="C55" s="5"/>
      <c r="D55" s="9"/>
      <c r="E55" s="5"/>
      <c r="F55" s="5"/>
      <c r="G55" s="5"/>
      <c r="H55" s="5"/>
      <c r="I55" s="5"/>
      <c r="J55" s="5"/>
      <c r="K55" s="5"/>
      <c r="L55" s="5"/>
      <c r="M55" s="5"/>
      <c r="N55" s="5"/>
      <c r="O55" s="5"/>
      <c r="P55" s="5"/>
      <c r="Q55" s="5"/>
      <c r="R55" s="5"/>
      <c r="S55" s="5"/>
      <c r="T55" s="5"/>
    </row>
    <row r="56" spans="2:20" ht="16" customHeight="1">
      <c r="B56" s="5"/>
      <c r="C56" s="5"/>
      <c r="D56" s="9"/>
      <c r="E56" s="5"/>
      <c r="F56" s="5"/>
      <c r="G56" s="5"/>
      <c r="H56" s="5"/>
      <c r="I56" s="5"/>
      <c r="J56" s="5"/>
      <c r="K56" s="5"/>
      <c r="L56" s="5"/>
      <c r="M56" s="5"/>
      <c r="N56" s="5"/>
      <c r="O56" s="5"/>
      <c r="P56" s="5"/>
      <c r="Q56" s="5"/>
      <c r="R56" s="5"/>
      <c r="S56" s="5"/>
      <c r="T56" s="5"/>
    </row>
    <row r="57" spans="2:20" ht="16" customHeight="1">
      <c r="B57" s="5"/>
      <c r="C57" s="5"/>
      <c r="D57" s="9"/>
      <c r="E57" s="5"/>
      <c r="F57" s="5"/>
      <c r="G57" s="5"/>
      <c r="H57" s="5"/>
      <c r="I57" s="5"/>
      <c r="J57" s="5"/>
      <c r="K57" s="5"/>
      <c r="L57" s="5"/>
      <c r="M57" s="5"/>
      <c r="N57" s="5"/>
      <c r="O57" s="5"/>
      <c r="P57" s="5"/>
      <c r="Q57" s="5"/>
      <c r="R57" s="5"/>
      <c r="S57" s="5"/>
      <c r="T57" s="5"/>
    </row>
    <row r="58" spans="2:20" ht="16" customHeight="1">
      <c r="B58" s="5"/>
      <c r="C58" s="5"/>
      <c r="D58" s="9"/>
      <c r="E58" s="5"/>
      <c r="F58" s="5"/>
      <c r="G58" s="5"/>
      <c r="H58" s="5"/>
      <c r="I58" s="5"/>
      <c r="J58" s="5"/>
      <c r="K58" s="5"/>
      <c r="L58" s="5"/>
      <c r="M58" s="5"/>
      <c r="N58" s="5"/>
      <c r="O58" s="5"/>
      <c r="P58" s="5"/>
      <c r="Q58" s="5"/>
      <c r="R58" s="5"/>
      <c r="S58" s="5"/>
      <c r="T58" s="5"/>
    </row>
    <row r="59" spans="2:20" ht="16" customHeight="1">
      <c r="B59" s="5"/>
      <c r="C59" s="5"/>
      <c r="D59" s="9"/>
      <c r="E59" s="5"/>
      <c r="F59" s="5"/>
      <c r="G59" s="5"/>
      <c r="H59" s="5"/>
      <c r="I59" s="5"/>
      <c r="J59" s="5"/>
      <c r="K59" s="5"/>
      <c r="L59" s="5"/>
      <c r="M59" s="5"/>
      <c r="N59" s="5"/>
      <c r="O59" s="5"/>
      <c r="P59" s="5"/>
      <c r="Q59" s="5"/>
      <c r="R59" s="5"/>
      <c r="S59" s="5"/>
      <c r="T59" s="5"/>
    </row>
    <row r="60" spans="2:20" ht="16" customHeight="1">
      <c r="B60" s="5"/>
      <c r="C60" s="5"/>
      <c r="D60" s="5"/>
      <c r="E60" s="5"/>
      <c r="F60" s="5"/>
      <c r="G60" s="5"/>
      <c r="H60" s="5"/>
      <c r="I60" s="5"/>
      <c r="J60" s="5"/>
      <c r="K60" s="5"/>
      <c r="L60" s="5"/>
      <c r="M60" s="5"/>
      <c r="N60" s="5"/>
      <c r="O60" s="5"/>
      <c r="P60" s="5"/>
      <c r="Q60" s="5"/>
      <c r="R60" s="5"/>
      <c r="S60" s="5"/>
      <c r="T60" s="5"/>
    </row>
    <row r="61" spans="2:20" ht="16" customHeight="1">
      <c r="B61" s="5"/>
      <c r="C61" s="5"/>
      <c r="D61" s="10"/>
      <c r="E61" s="5"/>
      <c r="F61" s="5"/>
      <c r="G61" s="5"/>
      <c r="H61" s="5"/>
      <c r="I61" s="5"/>
      <c r="J61" s="5"/>
      <c r="K61" s="5"/>
      <c r="L61" s="5"/>
      <c r="M61" s="5"/>
      <c r="N61" s="5"/>
      <c r="O61" s="5"/>
      <c r="P61" s="5"/>
      <c r="Q61" s="5"/>
      <c r="R61" s="5"/>
      <c r="S61" s="5"/>
      <c r="T61" s="5"/>
    </row>
    <row r="62" spans="2:20" ht="16" customHeight="1">
      <c r="B62" s="5"/>
      <c r="C62" s="5"/>
      <c r="D62" s="5"/>
      <c r="E62" s="5"/>
      <c r="F62" s="5"/>
      <c r="G62" s="5"/>
      <c r="H62" s="5"/>
      <c r="I62" s="5"/>
      <c r="J62" s="5"/>
      <c r="K62" s="5"/>
      <c r="L62" s="5"/>
      <c r="M62" s="5"/>
      <c r="N62" s="5"/>
      <c r="O62" s="5"/>
      <c r="P62" s="5"/>
      <c r="Q62" s="5"/>
      <c r="R62" s="5"/>
      <c r="S62" s="5"/>
      <c r="T62" s="5"/>
    </row>
    <row r="63" spans="2:20" ht="16" customHeight="1">
      <c r="B63" s="5"/>
      <c r="C63" s="5"/>
      <c r="D63" s="5"/>
      <c r="E63" s="5"/>
      <c r="F63" s="5"/>
      <c r="G63" s="5"/>
      <c r="H63" s="5"/>
      <c r="I63" s="5"/>
      <c r="J63" s="5"/>
      <c r="K63" s="5"/>
      <c r="L63" s="5"/>
      <c r="M63" s="5"/>
      <c r="N63" s="5"/>
      <c r="O63" s="5"/>
      <c r="P63" s="5"/>
      <c r="Q63" s="5"/>
      <c r="R63" s="5"/>
      <c r="S63" s="5"/>
      <c r="T63" s="5"/>
    </row>
    <row r="64" spans="2:20" ht="21">
      <c r="B64" s="5"/>
      <c r="C64" s="63" t="s">
        <v>56</v>
      </c>
      <c r="D64" s="63"/>
      <c r="E64" s="63"/>
      <c r="F64" s="63"/>
      <c r="G64" s="5"/>
      <c r="H64" s="5"/>
      <c r="I64" s="5"/>
      <c r="J64" s="5"/>
      <c r="K64" s="5"/>
      <c r="L64" s="5"/>
      <c r="M64" s="5"/>
      <c r="N64" s="5"/>
      <c r="O64" s="5"/>
      <c r="P64" s="5"/>
      <c r="Q64" s="5"/>
      <c r="R64" s="5"/>
      <c r="S64" s="5"/>
      <c r="T64" s="5"/>
    </row>
    <row r="65" spans="2:20" ht="22">
      <c r="B65" s="5"/>
      <c r="C65" s="60"/>
      <c r="D65" s="60"/>
      <c r="E65" s="60"/>
      <c r="F65" s="60"/>
      <c r="G65" s="5"/>
      <c r="H65" s="5"/>
      <c r="I65" s="5"/>
      <c r="J65" s="5"/>
      <c r="K65" s="5"/>
      <c r="L65" s="5"/>
      <c r="M65" s="5"/>
      <c r="N65" s="5"/>
      <c r="O65" s="5"/>
      <c r="P65" s="5"/>
      <c r="Q65" s="5"/>
      <c r="R65" s="5"/>
      <c r="S65" s="5"/>
      <c r="T65" s="5"/>
    </row>
    <row r="66" spans="2:20" ht="16" customHeight="1">
      <c r="B66" s="5"/>
      <c r="C66" s="5"/>
    </row>
    <row r="67" spans="2:20" ht="16" customHeight="1">
      <c r="B67" s="5"/>
      <c r="C67" s="5"/>
    </row>
    <row r="81" spans="3:17" ht="16" customHeight="1">
      <c r="F81" s="62" t="s">
        <v>52</v>
      </c>
      <c r="G81" s="62"/>
      <c r="H81" s="62"/>
      <c r="I81" s="62"/>
      <c r="J81" s="62"/>
      <c r="L81" s="64" t="s">
        <v>53</v>
      </c>
      <c r="M81" s="64"/>
      <c r="N81" s="64"/>
      <c r="O81" s="64"/>
      <c r="P81" s="64"/>
    </row>
    <row r="82" spans="3:17" ht="16" customHeight="1">
      <c r="F82" s="62"/>
      <c r="G82" s="62"/>
      <c r="H82" s="62"/>
      <c r="I82" s="62"/>
      <c r="J82" s="62"/>
      <c r="L82" s="64"/>
      <c r="M82" s="64"/>
      <c r="N82" s="64"/>
      <c r="O82" s="64"/>
      <c r="P82" s="64"/>
    </row>
    <row r="86" spans="3:17" ht="21">
      <c r="C86" s="19" t="s">
        <v>37</v>
      </c>
      <c r="D86" s="19"/>
      <c r="E86" s="19"/>
      <c r="F86" s="19"/>
      <c r="G86" s="19"/>
    </row>
    <row r="90" spans="3:17" ht="16" customHeight="1">
      <c r="E90" s="49" t="s">
        <v>38</v>
      </c>
      <c r="F90" s="50"/>
      <c r="G90" s="51"/>
      <c r="J90" s="49" t="s">
        <v>89</v>
      </c>
      <c r="K90" s="50"/>
      <c r="L90" s="51"/>
      <c r="O90" s="49" t="s">
        <v>90</v>
      </c>
      <c r="P90" s="50"/>
      <c r="Q90" s="51"/>
    </row>
    <row r="91" spans="3:17" ht="16" customHeight="1">
      <c r="E91" s="52"/>
      <c r="F91" s="53"/>
      <c r="G91" s="54"/>
      <c r="J91" s="52"/>
      <c r="K91" s="53"/>
      <c r="L91" s="54"/>
      <c r="O91" s="52"/>
      <c r="P91" s="53"/>
      <c r="Q91" s="54"/>
    </row>
    <row r="92" spans="3:17" ht="16" customHeight="1">
      <c r="E92" s="52"/>
      <c r="F92" s="53"/>
      <c r="G92" s="54"/>
      <c r="J92" s="52"/>
      <c r="K92" s="53"/>
      <c r="L92" s="54"/>
      <c r="O92" s="52"/>
      <c r="P92" s="53"/>
      <c r="Q92" s="54"/>
    </row>
    <row r="93" spans="3:17" ht="16" customHeight="1">
      <c r="E93" s="52"/>
      <c r="F93" s="53"/>
      <c r="G93" s="54"/>
      <c r="J93" s="52"/>
      <c r="K93" s="53"/>
      <c r="L93" s="54"/>
      <c r="O93" s="52"/>
      <c r="P93" s="53"/>
      <c r="Q93" s="54"/>
    </row>
    <row r="94" spans="3:17" ht="16" customHeight="1">
      <c r="E94" s="52"/>
      <c r="F94" s="53"/>
      <c r="G94" s="54"/>
      <c r="J94" s="52"/>
      <c r="K94" s="53"/>
      <c r="L94" s="54"/>
      <c r="O94" s="52"/>
      <c r="P94" s="53"/>
      <c r="Q94" s="54"/>
    </row>
    <row r="95" spans="3:17" ht="16" customHeight="1">
      <c r="E95" s="55"/>
      <c r="F95" s="56"/>
      <c r="G95" s="57"/>
      <c r="J95" s="55"/>
      <c r="K95" s="56"/>
      <c r="L95" s="57"/>
      <c r="O95" s="55"/>
      <c r="P95" s="56"/>
      <c r="Q95" s="57"/>
    </row>
    <row r="98" spans="11:11" ht="16" customHeight="1">
      <c r="K98" s="18" t="s">
        <v>36</v>
      </c>
    </row>
    <row r="118" spans="3:19" ht="16" customHeight="1">
      <c r="C118" s="13"/>
      <c r="D118" s="13"/>
      <c r="E118" s="13"/>
      <c r="F118" s="13"/>
      <c r="G118" s="13"/>
      <c r="H118" s="13"/>
      <c r="I118" s="13"/>
      <c r="J118" s="13"/>
      <c r="K118" s="13"/>
      <c r="L118" s="13"/>
      <c r="M118" s="13"/>
      <c r="N118" s="13"/>
      <c r="O118" s="13"/>
      <c r="P118" s="13"/>
      <c r="Q118" s="13"/>
      <c r="R118" s="13"/>
      <c r="S118" s="13"/>
    </row>
    <row r="120" spans="3:19" ht="16" customHeight="1" thickBot="1"/>
    <row r="121" spans="3:19">
      <c r="C121" s="40" t="s">
        <v>39</v>
      </c>
      <c r="D121" s="41"/>
      <c r="E121" s="42"/>
    </row>
    <row r="122" spans="3:19" ht="16" customHeight="1">
      <c r="C122" s="43"/>
      <c r="D122" s="44"/>
      <c r="E122" s="45"/>
    </row>
    <row r="123" spans="3:19" ht="16" customHeight="1" thickBot="1">
      <c r="C123" s="46"/>
      <c r="D123" s="47"/>
      <c r="E123" s="48"/>
    </row>
    <row r="130" spans="3:15" ht="16" customHeight="1">
      <c r="C130" s="19" t="s">
        <v>40</v>
      </c>
      <c r="J130" s="19" t="s">
        <v>46</v>
      </c>
    </row>
    <row r="132" spans="3:15" ht="16" customHeight="1">
      <c r="C132" s="64" t="s">
        <v>41</v>
      </c>
      <c r="D132" s="64"/>
      <c r="E132" s="64"/>
      <c r="F132" s="64"/>
      <c r="J132" s="65" t="s">
        <v>47</v>
      </c>
      <c r="K132" s="65"/>
      <c r="L132" s="65"/>
      <c r="M132" s="65"/>
      <c r="N132" s="65"/>
      <c r="O132" s="65"/>
    </row>
    <row r="133" spans="3:15" ht="16" customHeight="1">
      <c r="C133" s="64"/>
      <c r="D133" s="64"/>
      <c r="E133" s="64"/>
      <c r="F133" s="64"/>
      <c r="J133" s="65"/>
      <c r="K133" s="65"/>
      <c r="L133" s="65"/>
      <c r="M133" s="65"/>
      <c r="N133" s="65"/>
      <c r="O133" s="65"/>
    </row>
    <row r="135" spans="3:15" ht="16" customHeight="1">
      <c r="C135" s="64" t="s">
        <v>42</v>
      </c>
      <c r="D135" s="64"/>
      <c r="E135" s="64"/>
      <c r="F135" s="64"/>
      <c r="J135" s="65" t="s">
        <v>48</v>
      </c>
      <c r="K135" s="65"/>
      <c r="L135" s="65"/>
      <c r="M135" s="65"/>
      <c r="N135" s="65"/>
      <c r="O135" s="65"/>
    </row>
    <row r="136" spans="3:15" ht="16" customHeight="1">
      <c r="C136" s="64"/>
      <c r="D136" s="64"/>
      <c r="E136" s="64"/>
      <c r="F136" s="64"/>
      <c r="J136" s="65"/>
      <c r="K136" s="65"/>
      <c r="L136" s="65"/>
      <c r="M136" s="65"/>
      <c r="N136" s="65"/>
      <c r="O136" s="65"/>
    </row>
    <row r="138" spans="3:15" ht="16" customHeight="1">
      <c r="C138" s="64" t="s">
        <v>43</v>
      </c>
      <c r="D138" s="64"/>
      <c r="E138" s="64"/>
      <c r="F138" s="64"/>
    </row>
    <row r="139" spans="3:15" ht="16" customHeight="1">
      <c r="C139" s="64"/>
      <c r="D139" s="64"/>
      <c r="E139" s="64"/>
      <c r="F139" s="64"/>
    </row>
    <row r="141" spans="3:15" ht="16" customHeight="1">
      <c r="C141" s="64" t="s">
        <v>44</v>
      </c>
      <c r="D141" s="64"/>
      <c r="E141" s="64"/>
      <c r="F141" s="64"/>
    </row>
    <row r="142" spans="3:15" ht="16" customHeight="1">
      <c r="C142" s="64"/>
      <c r="D142" s="64"/>
      <c r="E142" s="64"/>
      <c r="F142" s="64"/>
    </row>
    <row r="157" spans="3:19" ht="16" customHeight="1">
      <c r="C157" s="39"/>
      <c r="D157" s="14"/>
      <c r="E157" s="14"/>
      <c r="F157" s="14"/>
      <c r="G157" s="14"/>
      <c r="H157" s="14"/>
      <c r="I157" s="14"/>
      <c r="J157" s="14"/>
      <c r="K157" s="14"/>
      <c r="L157" s="14"/>
      <c r="M157" s="14"/>
      <c r="N157" s="14"/>
      <c r="O157" s="14"/>
      <c r="P157" s="14"/>
      <c r="Q157" s="14"/>
      <c r="R157" s="14"/>
      <c r="S157" s="14"/>
    </row>
    <row r="158" spans="3:19" ht="16" customHeight="1">
      <c r="C158" s="7"/>
      <c r="H158" s="14"/>
      <c r="M158" s="14"/>
      <c r="R158" s="14"/>
      <c r="S158" s="14"/>
    </row>
  </sheetData>
  <mergeCells count="18">
    <mergeCell ref="C132:F133"/>
    <mergeCell ref="C135:F136"/>
    <mergeCell ref="C138:F139"/>
    <mergeCell ref="C141:F142"/>
    <mergeCell ref="J132:O133"/>
    <mergeCell ref="J135:O136"/>
    <mergeCell ref="C121:E123"/>
    <mergeCell ref="E90:G95"/>
    <mergeCell ref="J90:L95"/>
    <mergeCell ref="A1:XFD2"/>
    <mergeCell ref="C9:F9"/>
    <mergeCell ref="C11:D11"/>
    <mergeCell ref="C65:F65"/>
    <mergeCell ref="O90:Q95"/>
    <mergeCell ref="F81:J82"/>
    <mergeCell ref="C17:D17"/>
    <mergeCell ref="C64:F64"/>
    <mergeCell ref="L81:P82"/>
  </mergeCells>
  <hyperlinks>
    <hyperlink ref="F81:J82" r:id="rId1" display="More information about the X-Road architecture" xr:uid="{9CD1E6B5-CE79-B54F-94CF-A571FDBDC8D0}"/>
    <hyperlink ref="C132:E133" r:id="rId2" display="The official X-Road webpage" xr:uid="{32B239E3-8CFA-2E44-AEF3-AC73841C5A2C}"/>
    <hyperlink ref="C135:E136" r:id="rId3" display="The X-Road GitHub repository" xr:uid="{71CF30AB-F240-694E-AE65-62AF20C9EF10}"/>
    <hyperlink ref="C138:E139" r:id="rId4" display="The X-Road Knowledge Base" xr:uid="{84309854-F6E7-C048-A888-0FCC1FD804D1}"/>
    <hyperlink ref="C141:E142" r:id="rId5" display="The X-Road Service Desk" xr:uid="{D8D8B60E-85E2-644E-9AE8-CF2C0E32B571}"/>
    <hyperlink ref="J132:L133" r:id="rId6" display="The official X-Road webpage" xr:uid="{72C9B65C-3D4C-D54E-8FDD-2A54E4EED907}"/>
    <hyperlink ref="J135:L136" r:id="rId7" display="The official X-Road webpage" xr:uid="{8CEDC29D-12C1-E349-B022-25E3AF678C66}"/>
    <hyperlink ref="J132:O133" r:id="rId8" display="Nordic Institute for Interoperability Solutions (NIIS)" xr:uid="{A66F4CF3-BB63-EB47-BEF4-AFD931AA41F5}"/>
    <hyperlink ref="J135:O136" r:id="rId9" display="X-Road License Info" xr:uid="{37CD466E-EA51-7E45-A320-957363A55736}"/>
    <hyperlink ref="C121:E123" location="'Security Server Cost Calculator'!A1" display="Get started &gt;" xr:uid="{7F62F19A-6D4F-9F4A-9750-E30455BFDF18}"/>
  </hyperlinks>
  <pageMargins left="0.7" right="0.7" top="0.75" bottom="0.75" header="0.3" footer="0.3"/>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375E0-B134-0F40-98D0-4A83D83DEB74}">
  <dimension ref="A1:N56"/>
  <sheetViews>
    <sheetView zoomScale="115" zoomScaleNormal="107" workbookViewId="0">
      <selection activeCell="M11" sqref="M11"/>
    </sheetView>
  </sheetViews>
  <sheetFormatPr baseColWidth="10" defaultRowHeight="16"/>
  <cols>
    <col min="1" max="1" width="9.5" style="21" customWidth="1"/>
    <col min="2" max="2" width="53.83203125" style="21" bestFit="1" customWidth="1"/>
    <col min="3" max="3" width="17.33203125" style="21" customWidth="1"/>
    <col min="4" max="4" width="9" style="21" bestFit="1" customWidth="1"/>
    <col min="5" max="5" width="10.83203125" style="21"/>
    <col min="6" max="6" width="10.83203125" style="21" customWidth="1"/>
    <col min="7" max="7" width="42.83203125" style="21" bestFit="1" customWidth="1"/>
    <col min="8" max="8" width="15.1640625" style="21" customWidth="1"/>
    <col min="9" max="9" width="11.33203125" style="21" customWidth="1"/>
    <col min="10" max="11" width="10.83203125" style="21"/>
    <col min="12" max="12" width="42.83203125" style="21" customWidth="1"/>
    <col min="13" max="13" width="15.1640625" style="21" customWidth="1"/>
    <col min="14" max="14" width="11.33203125" style="21" customWidth="1"/>
    <col min="15" max="16384" width="10.83203125" style="21"/>
  </cols>
  <sheetData>
    <row r="1" spans="1:14" s="68" customFormat="1" ht="30" customHeight="1">
      <c r="A1" s="68" t="s">
        <v>54</v>
      </c>
    </row>
    <row r="2" spans="1:14" s="68" customFormat="1" ht="30" customHeight="1"/>
    <row r="4" spans="1:14" ht="17" thickBot="1"/>
    <row r="5" spans="1:14" ht="32" thickBot="1">
      <c r="B5" s="70" t="s">
        <v>35</v>
      </c>
      <c r="C5" s="71"/>
      <c r="D5" s="72"/>
      <c r="G5" s="79" t="s">
        <v>72</v>
      </c>
      <c r="H5" s="80"/>
      <c r="I5" s="81"/>
      <c r="L5" s="79" t="s">
        <v>73</v>
      </c>
      <c r="M5" s="80"/>
      <c r="N5" s="81"/>
    </row>
    <row r="8" spans="1:14" ht="17">
      <c r="A8" s="66" t="s">
        <v>5</v>
      </c>
      <c r="B8" s="66"/>
      <c r="C8" s="66"/>
      <c r="D8" s="66"/>
      <c r="E8" s="69" t="s">
        <v>49</v>
      </c>
      <c r="F8" s="69"/>
      <c r="G8" s="66" t="s">
        <v>62</v>
      </c>
      <c r="H8" s="66"/>
      <c r="I8" s="66"/>
      <c r="L8" s="66" t="s">
        <v>69</v>
      </c>
      <c r="M8" s="66"/>
      <c r="N8" s="66"/>
    </row>
    <row r="10" spans="1:14">
      <c r="B10" s="22" t="s">
        <v>8</v>
      </c>
      <c r="C10" s="33">
        <v>4</v>
      </c>
      <c r="D10" s="22" t="s">
        <v>4</v>
      </c>
      <c r="G10" s="22" t="s">
        <v>1</v>
      </c>
      <c r="H10" s="34">
        <v>440</v>
      </c>
      <c r="I10" s="22" t="s">
        <v>0</v>
      </c>
      <c r="L10" s="22" t="s">
        <v>1</v>
      </c>
      <c r="M10" s="34">
        <v>440</v>
      </c>
      <c r="N10" s="22" t="s">
        <v>0</v>
      </c>
    </row>
    <row r="11" spans="1:14">
      <c r="B11" s="22" t="s">
        <v>11</v>
      </c>
      <c r="C11" s="33">
        <v>0</v>
      </c>
      <c r="D11" s="22" t="s">
        <v>4</v>
      </c>
      <c r="L11" s="22" t="s">
        <v>71</v>
      </c>
      <c r="M11" s="35">
        <v>0.1</v>
      </c>
      <c r="N11" s="22" t="s">
        <v>4</v>
      </c>
    </row>
    <row r="12" spans="1:14">
      <c r="B12" s="22" t="s">
        <v>60</v>
      </c>
      <c r="C12" s="34">
        <v>100</v>
      </c>
      <c r="D12" s="22" t="s">
        <v>0</v>
      </c>
      <c r="G12" s="22" t="s">
        <v>64</v>
      </c>
      <c r="H12" s="36">
        <v>7</v>
      </c>
      <c r="I12" s="22" t="s">
        <v>65</v>
      </c>
      <c r="L12" s="22" t="s">
        <v>20</v>
      </c>
      <c r="M12" s="36">
        <v>260</v>
      </c>
      <c r="N12" s="22" t="s">
        <v>65</v>
      </c>
    </row>
    <row r="13" spans="1:14">
      <c r="B13" s="22" t="s">
        <v>24</v>
      </c>
      <c r="C13" s="34">
        <v>0</v>
      </c>
      <c r="D13" s="22" t="s">
        <v>0</v>
      </c>
      <c r="G13" s="22" t="s">
        <v>66</v>
      </c>
      <c r="H13" s="36">
        <v>7</v>
      </c>
      <c r="I13" s="22" t="s">
        <v>65</v>
      </c>
    </row>
    <row r="14" spans="1:14">
      <c r="B14" s="22" t="s">
        <v>61</v>
      </c>
      <c r="C14" s="34">
        <v>50</v>
      </c>
      <c r="D14" s="22" t="s">
        <v>0</v>
      </c>
      <c r="G14" s="22" t="s">
        <v>63</v>
      </c>
      <c r="H14" s="36">
        <v>2</v>
      </c>
      <c r="I14" s="22" t="s">
        <v>65</v>
      </c>
      <c r="L14" s="67" t="s">
        <v>17</v>
      </c>
      <c r="M14" s="67"/>
      <c r="N14" s="67"/>
    </row>
    <row r="15" spans="1:14">
      <c r="G15" s="22" t="s">
        <v>91</v>
      </c>
      <c r="H15" s="36">
        <v>14</v>
      </c>
      <c r="I15" s="22" t="s">
        <v>65</v>
      </c>
    </row>
    <row r="16" spans="1:14">
      <c r="B16" s="23" t="s">
        <v>17</v>
      </c>
      <c r="C16" s="24"/>
      <c r="D16" s="24"/>
      <c r="G16" s="22" t="s">
        <v>67</v>
      </c>
      <c r="H16" s="36">
        <v>7</v>
      </c>
      <c r="I16" s="22" t="s">
        <v>65</v>
      </c>
      <c r="L16" s="25" t="s">
        <v>74</v>
      </c>
      <c r="M16" s="28">
        <f>M11*M12*M10/12</f>
        <v>953.33333333333337</v>
      </c>
      <c r="N16" s="25" t="s">
        <v>0</v>
      </c>
    </row>
    <row r="17" spans="1:14">
      <c r="G17" s="22" t="s">
        <v>70</v>
      </c>
      <c r="H17" s="36">
        <v>7</v>
      </c>
      <c r="I17" s="22" t="s">
        <v>65</v>
      </c>
      <c r="L17" s="25" t="s">
        <v>75</v>
      </c>
      <c r="M17" s="28">
        <f>M11*M12*M10</f>
        <v>11440</v>
      </c>
      <c r="N17" s="25" t="s">
        <v>0</v>
      </c>
    </row>
    <row r="18" spans="1:14">
      <c r="B18" s="25" t="s">
        <v>19</v>
      </c>
      <c r="C18" s="28">
        <f>(C10*C12)+(C11*C13)+C14</f>
        <v>450</v>
      </c>
      <c r="D18" s="25" t="s">
        <v>0</v>
      </c>
    </row>
    <row r="19" spans="1:14" ht="17" thickBot="1">
      <c r="B19" s="25" t="s">
        <v>18</v>
      </c>
      <c r="C19" s="28">
        <f>C18*12</f>
        <v>5400</v>
      </c>
      <c r="D19" s="25" t="s">
        <v>0</v>
      </c>
      <c r="G19" s="67" t="s">
        <v>17</v>
      </c>
      <c r="H19" s="67"/>
      <c r="I19" s="67"/>
    </row>
    <row r="20" spans="1:14">
      <c r="L20" s="73" t="s">
        <v>77</v>
      </c>
      <c r="M20" s="74"/>
      <c r="N20" s="75"/>
    </row>
    <row r="21" spans="1:14" ht="17" thickBot="1">
      <c r="G21" s="25" t="s">
        <v>68</v>
      </c>
      <c r="H21" s="28">
        <f>SUM(H12:H17)*H10</f>
        <v>19360</v>
      </c>
      <c r="I21" s="25" t="s">
        <v>0</v>
      </c>
      <c r="L21" s="76"/>
      <c r="M21" s="77"/>
      <c r="N21" s="78"/>
    </row>
    <row r="22" spans="1:14" ht="17">
      <c r="A22" s="66" t="s">
        <v>57</v>
      </c>
      <c r="B22" s="66"/>
      <c r="C22" s="66"/>
      <c r="D22" s="66"/>
      <c r="E22" s="69" t="s">
        <v>49</v>
      </c>
      <c r="F22" s="69"/>
    </row>
    <row r="24" spans="1:14">
      <c r="B24" s="22" t="s">
        <v>9</v>
      </c>
      <c r="C24" s="33">
        <v>3</v>
      </c>
      <c r="D24" s="22" t="s">
        <v>4</v>
      </c>
    </row>
    <row r="25" spans="1:14">
      <c r="B25" s="22" t="s">
        <v>10</v>
      </c>
      <c r="C25" s="33">
        <v>3</v>
      </c>
      <c r="D25" s="22" t="s">
        <v>4</v>
      </c>
    </row>
    <row r="26" spans="1:14">
      <c r="B26" s="22" t="s">
        <v>6</v>
      </c>
      <c r="C26" s="34">
        <v>20</v>
      </c>
      <c r="D26" s="22" t="s">
        <v>0</v>
      </c>
    </row>
    <row r="27" spans="1:14">
      <c r="B27" s="22" t="s">
        <v>7</v>
      </c>
      <c r="C27" s="34">
        <v>10</v>
      </c>
      <c r="D27" s="22" t="s">
        <v>0</v>
      </c>
    </row>
    <row r="28" spans="1:14">
      <c r="B28" s="22" t="s">
        <v>58</v>
      </c>
      <c r="C28" s="34">
        <v>0</v>
      </c>
      <c r="D28" s="22" t="s">
        <v>0</v>
      </c>
    </row>
    <row r="29" spans="1:14">
      <c r="B29" s="22" t="s">
        <v>59</v>
      </c>
      <c r="C29" s="34">
        <v>0</v>
      </c>
      <c r="D29" s="22" t="s">
        <v>0</v>
      </c>
    </row>
    <row r="31" spans="1:14">
      <c r="B31" s="23" t="s">
        <v>17</v>
      </c>
      <c r="C31" s="24"/>
      <c r="D31" s="24"/>
    </row>
    <row r="33" spans="1:4">
      <c r="B33" s="22" t="s">
        <v>13</v>
      </c>
      <c r="C33" s="29">
        <f>(C24+C25)*C28</f>
        <v>0</v>
      </c>
      <c r="D33" s="22" t="s">
        <v>0</v>
      </c>
    </row>
    <row r="34" spans="1:4">
      <c r="B34" s="22" t="s">
        <v>14</v>
      </c>
      <c r="C34" s="29">
        <f>C25*C29</f>
        <v>0</v>
      </c>
      <c r="D34" s="22" t="s">
        <v>0</v>
      </c>
    </row>
    <row r="35" spans="1:4">
      <c r="B35" s="22" t="s">
        <v>15</v>
      </c>
      <c r="C35" s="30">
        <f>(C24*C26)+(C25*C27)</f>
        <v>90</v>
      </c>
      <c r="D35" s="22" t="s">
        <v>0</v>
      </c>
    </row>
    <row r="37" spans="1:4">
      <c r="B37" s="25" t="s">
        <v>12</v>
      </c>
      <c r="C37" s="28">
        <f>SUM(C33:C35)</f>
        <v>90</v>
      </c>
      <c r="D37" s="25"/>
    </row>
    <row r="38" spans="1:4">
      <c r="B38" s="25" t="s">
        <v>16</v>
      </c>
      <c r="C38" s="28">
        <f>C37*12</f>
        <v>1080</v>
      </c>
      <c r="D38" s="25"/>
    </row>
    <row r="41" spans="1:4" ht="17">
      <c r="A41" s="66" t="s">
        <v>88</v>
      </c>
      <c r="B41" s="66"/>
      <c r="C41" s="66"/>
      <c r="D41" s="66"/>
    </row>
    <row r="43" spans="1:4">
      <c r="B43" s="22" t="s">
        <v>26</v>
      </c>
      <c r="C43" s="34">
        <v>0</v>
      </c>
      <c r="D43" s="22" t="s">
        <v>0</v>
      </c>
    </row>
    <row r="46" spans="1:4" ht="17">
      <c r="A46" s="66" t="s">
        <v>21</v>
      </c>
      <c r="B46" s="66"/>
      <c r="C46" s="66"/>
      <c r="D46" s="66"/>
    </row>
    <row r="48" spans="1:4" ht="17">
      <c r="B48" s="27" t="s">
        <v>22</v>
      </c>
      <c r="C48" s="31">
        <f>C18+C37+(C43/12)</f>
        <v>540</v>
      </c>
      <c r="D48" s="27"/>
    </row>
    <row r="49" spans="1:4" ht="17">
      <c r="B49" s="27" t="s">
        <v>23</v>
      </c>
      <c r="C49" s="31">
        <f>C48*12</f>
        <v>6480</v>
      </c>
      <c r="D49" s="27"/>
    </row>
    <row r="56" spans="1:4">
      <c r="A56" s="26"/>
    </row>
  </sheetData>
  <sheetProtection algorithmName="SHA-512" hashValue="7gV8B7cSCp52JO7IPMKS6gRBPw31gI5RMXNvy+CNSi5Rfv7bYYGTrWc4DOGYSxIRmAi8JAu+hzQHt8gQ5ULXcg==" saltValue="HS1bjqPVUozlqt9vz8Xpnw==" spinCount="100000" sheet="1" objects="1" scenarios="1"/>
  <mergeCells count="15">
    <mergeCell ref="A22:D22"/>
    <mergeCell ref="A41:D41"/>
    <mergeCell ref="A46:D46"/>
    <mergeCell ref="G19:I19"/>
    <mergeCell ref="A1:XFD2"/>
    <mergeCell ref="A8:D8"/>
    <mergeCell ref="E22:F22"/>
    <mergeCell ref="E8:F8"/>
    <mergeCell ref="B5:D5"/>
    <mergeCell ref="L20:N21"/>
    <mergeCell ref="L5:N5"/>
    <mergeCell ref="L8:N8"/>
    <mergeCell ref="L14:N14"/>
    <mergeCell ref="G5:I5"/>
    <mergeCell ref="G8:I8"/>
  </mergeCells>
  <phoneticPr fontId="6" type="noConversion"/>
  <hyperlinks>
    <hyperlink ref="E22" location="'Trust Services Readme'!A1" display="More information" xr:uid="{B9AB8CB7-B5FD-854F-9554-8A84AFDBF3EC}"/>
    <hyperlink ref="E8:F8" location="'User Guide'!C64" display="More information" xr:uid="{9F09EF51-5C84-484F-8C9A-D08051968DEA}"/>
    <hyperlink ref="L20:N21" location="'Cost Overview'!A1" display="4. Go to results" xr:uid="{7E1DD0E9-E234-6847-9D82-BCDE0670515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39F9C-89EA-674F-8EDC-5663EB1A34D4}">
  <dimension ref="A1:R56"/>
  <sheetViews>
    <sheetView zoomScale="75" zoomScaleNormal="100" workbookViewId="0">
      <selection activeCell="C19" sqref="C19"/>
    </sheetView>
  </sheetViews>
  <sheetFormatPr baseColWidth="10" defaultRowHeight="16"/>
  <cols>
    <col min="1" max="1" width="9.5" style="21" customWidth="1"/>
    <col min="2" max="2" width="54" style="21" customWidth="1"/>
    <col min="3" max="3" width="22.83203125" style="21" bestFit="1" customWidth="1"/>
    <col min="4" max="4" width="9" style="21" customWidth="1"/>
    <col min="5" max="5" width="10.83203125" style="21"/>
    <col min="6" max="6" width="10.83203125" style="21" customWidth="1"/>
    <col min="7" max="7" width="42.83203125" style="21" bestFit="1" customWidth="1"/>
    <col min="8" max="8" width="15.1640625" style="21" customWidth="1"/>
    <col min="9" max="9" width="11.33203125" style="21" customWidth="1"/>
    <col min="10" max="10" width="0.1640625" style="21" hidden="1" customWidth="1"/>
    <col min="11" max="11" width="4.1640625" style="21" hidden="1" customWidth="1"/>
    <col min="12" max="13" width="10.83203125" style="21"/>
    <col min="14" max="14" width="42.83203125" style="21" customWidth="1"/>
    <col min="15" max="15" width="15.1640625" style="21" customWidth="1"/>
    <col min="16" max="16" width="11.33203125" style="21" customWidth="1"/>
    <col min="17" max="17" width="1.33203125" style="21" hidden="1" customWidth="1"/>
    <col min="18" max="18" width="11.5" style="21" hidden="1" customWidth="1"/>
    <col min="19" max="16384" width="10.83203125" style="21"/>
  </cols>
  <sheetData>
    <row r="1" spans="1:5" s="68" customFormat="1" ht="30" customHeight="1">
      <c r="A1" s="68" t="s">
        <v>76</v>
      </c>
    </row>
    <row r="2" spans="1:5" s="68" customFormat="1" ht="30" customHeight="1"/>
    <row r="5" spans="1:5" ht="22">
      <c r="B5" s="83" t="s">
        <v>82</v>
      </c>
      <c r="C5" s="83"/>
      <c r="D5" s="83"/>
      <c r="E5" s="83"/>
    </row>
    <row r="7" spans="1:5" ht="23" customHeight="1">
      <c r="B7" s="84" t="s">
        <v>78</v>
      </c>
      <c r="C7" s="86">
        <f>'Security Server Cost Calculator'!H21</f>
        <v>19360</v>
      </c>
      <c r="D7" s="86"/>
    </row>
    <row r="8" spans="1:5" ht="23" customHeight="1">
      <c r="B8" s="84"/>
      <c r="C8" s="86"/>
      <c r="D8" s="86"/>
    </row>
    <row r="10" spans="1:5" ht="23" customHeight="1">
      <c r="B10" s="84" t="s">
        <v>79</v>
      </c>
      <c r="C10" s="86">
        <f>'Security Server Cost Calculator'!C49</f>
        <v>6480</v>
      </c>
      <c r="D10" s="86"/>
    </row>
    <row r="11" spans="1:5" ht="23" customHeight="1">
      <c r="B11" s="84"/>
      <c r="C11" s="86"/>
      <c r="D11" s="86"/>
    </row>
    <row r="12" spans="1:5" ht="16" customHeight="1"/>
    <row r="13" spans="1:5" ht="23" customHeight="1">
      <c r="B13" s="84" t="s">
        <v>80</v>
      </c>
      <c r="C13" s="86">
        <f>'Security Server Cost Calculator'!M17</f>
        <v>11440</v>
      </c>
      <c r="D13" s="86"/>
    </row>
    <row r="14" spans="1:5" ht="23" customHeight="1">
      <c r="B14" s="84"/>
      <c r="C14" s="86"/>
      <c r="D14" s="86"/>
    </row>
    <row r="17" spans="2:5" ht="22">
      <c r="B17" s="83" t="s">
        <v>81</v>
      </c>
      <c r="C17" s="83"/>
      <c r="D17" s="83"/>
      <c r="E17" s="83"/>
    </row>
    <row r="18" spans="2:5" ht="17">
      <c r="B18" s="37" t="s">
        <v>3</v>
      </c>
      <c r="C18" s="37" t="s">
        <v>27</v>
      </c>
      <c r="D18" s="85" t="s">
        <v>25</v>
      </c>
      <c r="E18" s="85"/>
    </row>
    <row r="19" spans="2:5" ht="17">
      <c r="B19" s="38" t="str">
        <f>'Security Server Cost Calculator'!G12</f>
        <v>Project management and planning</v>
      </c>
      <c r="C19" s="38">
        <f>'Security Server Cost Calculator'!H12</f>
        <v>7</v>
      </c>
      <c r="D19" s="82">
        <f>C19*'Security Server Cost Calculator'!$H$10</f>
        <v>3080</v>
      </c>
      <c r="E19" s="82"/>
    </row>
    <row r="20" spans="2:5" ht="17">
      <c r="B20" s="38" t="str">
        <f>'Security Server Cost Calculator'!G13</f>
        <v>Ecosystem on-boarding procedures</v>
      </c>
      <c r="C20" s="38">
        <f>'Security Server Cost Calculator'!H13</f>
        <v>7</v>
      </c>
      <c r="D20" s="82">
        <f>C20*'Security Server Cost Calculator'!$H$10</f>
        <v>3080</v>
      </c>
      <c r="E20" s="82"/>
    </row>
    <row r="21" spans="2:5" ht="17">
      <c r="B21" s="38" t="str">
        <f>'Security Server Cost Calculator'!G14</f>
        <v>Security Server installation and configuration</v>
      </c>
      <c r="C21" s="38">
        <f>'Security Server Cost Calculator'!H14</f>
        <v>2</v>
      </c>
      <c r="D21" s="82">
        <f>C21*'Security Server Cost Calculator'!$H$10</f>
        <v>880</v>
      </c>
      <c r="E21" s="82"/>
    </row>
    <row r="22" spans="2:5" ht="17">
      <c r="B22" s="38" t="str">
        <f>'Security Server Cost Calculator'!G15</f>
        <v>Integrating APIs and services</v>
      </c>
      <c r="C22" s="38">
        <f>'Security Server Cost Calculator'!H15</f>
        <v>14</v>
      </c>
      <c r="D22" s="82">
        <f>C22*'Security Server Cost Calculator'!$H$10</f>
        <v>6160</v>
      </c>
      <c r="E22" s="82"/>
    </row>
    <row r="23" spans="2:5" ht="17">
      <c r="B23" s="38" t="str">
        <f>'Security Server Cost Calculator'!G16</f>
        <v>Quality assurance</v>
      </c>
      <c r="C23" s="38">
        <f>'Security Server Cost Calculator'!H16</f>
        <v>7</v>
      </c>
      <c r="D23" s="82">
        <f>C23*'Security Server Cost Calculator'!$H$10</f>
        <v>3080</v>
      </c>
      <c r="E23" s="82"/>
    </row>
    <row r="24" spans="2:5" ht="17">
      <c r="B24" s="38" t="str">
        <f>'Security Server Cost Calculator'!G17</f>
        <v>Other activities</v>
      </c>
      <c r="C24" s="38">
        <f>'Security Server Cost Calculator'!H17</f>
        <v>7</v>
      </c>
      <c r="D24" s="82">
        <f>C24*'Security Server Cost Calculator'!$H$10</f>
        <v>3080</v>
      </c>
      <c r="E24" s="82"/>
    </row>
    <row r="27" spans="2:5" ht="22">
      <c r="B27" s="83" t="s">
        <v>86</v>
      </c>
      <c r="C27" s="83"/>
      <c r="D27" s="83"/>
      <c r="E27" s="83"/>
    </row>
    <row r="28" spans="2:5" ht="17">
      <c r="B28" s="37" t="s">
        <v>83</v>
      </c>
      <c r="C28" s="85" t="s">
        <v>25</v>
      </c>
      <c r="D28" s="85"/>
      <c r="E28" s="85"/>
    </row>
    <row r="29" spans="2:5" ht="17">
      <c r="B29" s="38" t="s">
        <v>8</v>
      </c>
      <c r="C29" s="87">
        <f>'Security Server Cost Calculator'!C10*'Security Server Cost Calculator'!C12*12</f>
        <v>4800</v>
      </c>
      <c r="D29" s="87"/>
      <c r="E29" s="87"/>
    </row>
    <row r="30" spans="2:5" ht="17">
      <c r="B30" s="38" t="s">
        <v>11</v>
      </c>
      <c r="C30" s="87">
        <f>'Security Server Cost Calculator'!C11*'Security Server Cost Calculator'!C13*12</f>
        <v>0</v>
      </c>
      <c r="D30" s="87"/>
      <c r="E30" s="87"/>
    </row>
    <row r="31" spans="2:5" ht="17">
      <c r="B31" s="38" t="s">
        <v>87</v>
      </c>
      <c r="C31" s="87">
        <f>'Security Server Cost Calculator'!C14*12</f>
        <v>600</v>
      </c>
      <c r="D31" s="87"/>
      <c r="E31" s="87"/>
    </row>
    <row r="32" spans="2:5" ht="17">
      <c r="B32" s="38" t="s">
        <v>84</v>
      </c>
      <c r="C32" s="87">
        <f>'Security Server Cost Calculator'!C38</f>
        <v>1080</v>
      </c>
      <c r="D32" s="87"/>
      <c r="E32" s="87"/>
    </row>
    <row r="33" spans="2:5" ht="17">
      <c r="B33" s="38" t="s">
        <v>85</v>
      </c>
      <c r="C33" s="87">
        <f>'Security Server Cost Calculator'!C43</f>
        <v>0</v>
      </c>
      <c r="D33" s="87"/>
      <c r="E33" s="87"/>
    </row>
    <row r="56" spans="1:1">
      <c r="A56" s="26"/>
    </row>
  </sheetData>
  <sheetProtection algorithmName="SHA-512" hashValue="7EccxgJmpGTKRa0pFEeh0QSmBbMdmaR/4JNiH5JhGENUhBLlQ4pxqAPvliBIDPdu3CwJXC8K71pjeun9d7vFSA==" saltValue="9Y7KQzKw1y7ArTIGSxVW2g==" spinCount="100000" sheet="1" objects="1" scenarios="1"/>
  <mergeCells count="23">
    <mergeCell ref="C29:E29"/>
    <mergeCell ref="C30:E30"/>
    <mergeCell ref="C31:E31"/>
    <mergeCell ref="C32:E32"/>
    <mergeCell ref="C33:E33"/>
    <mergeCell ref="D22:E22"/>
    <mergeCell ref="D23:E23"/>
    <mergeCell ref="D24:E24"/>
    <mergeCell ref="B27:E27"/>
    <mergeCell ref="C28:E28"/>
    <mergeCell ref="D20:E20"/>
    <mergeCell ref="D21:E21"/>
    <mergeCell ref="A1:XFD2"/>
    <mergeCell ref="B5:E5"/>
    <mergeCell ref="B7:B8"/>
    <mergeCell ref="B10:B11"/>
    <mergeCell ref="D18:E18"/>
    <mergeCell ref="D19:E19"/>
    <mergeCell ref="C7:D8"/>
    <mergeCell ref="C10:D11"/>
    <mergeCell ref="B13:B14"/>
    <mergeCell ref="C13:D14"/>
    <mergeCell ref="B17:E1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BEE87-9295-4E44-B488-A670DBE4B838}">
  <dimension ref="A1:T85"/>
  <sheetViews>
    <sheetView zoomScaleNormal="100" workbookViewId="0">
      <selection activeCell="C84" sqref="C84:F85"/>
    </sheetView>
  </sheetViews>
  <sheetFormatPr baseColWidth="10" defaultRowHeight="16" customHeight="1"/>
  <cols>
    <col min="1" max="1" width="10.83203125" style="1" customWidth="1"/>
    <col min="2" max="2" width="11" style="4" customWidth="1"/>
    <col min="3" max="3" width="11.1640625" style="4" customWidth="1"/>
    <col min="4" max="4" width="10.83203125" style="4" customWidth="1"/>
    <col min="5" max="5" width="10.83203125" style="4"/>
    <col min="6" max="8" width="10.83203125" style="4" customWidth="1"/>
    <col min="9" max="20" width="10.83203125" style="4"/>
    <col min="21" max="16384" width="10.83203125" style="1"/>
  </cols>
  <sheetData>
    <row r="1" spans="1:20" s="58" customFormat="1" ht="29" customHeight="1">
      <c r="A1" s="58" t="s">
        <v>2</v>
      </c>
      <c r="B1" s="59"/>
      <c r="C1" s="59"/>
      <c r="D1" s="59"/>
      <c r="E1" s="59"/>
      <c r="F1" s="59"/>
      <c r="G1" s="59"/>
      <c r="H1" s="59"/>
      <c r="I1" s="59"/>
      <c r="J1" s="59"/>
      <c r="K1" s="59"/>
      <c r="L1" s="59"/>
      <c r="M1" s="59"/>
      <c r="N1" s="59"/>
      <c r="O1" s="59"/>
      <c r="P1" s="59"/>
      <c r="Q1" s="59"/>
      <c r="R1" s="59"/>
      <c r="S1" s="59"/>
      <c r="T1" s="59"/>
    </row>
    <row r="2" spans="1:20" s="58" customFormat="1" ht="30" customHeight="1">
      <c r="B2" s="59"/>
      <c r="C2" s="59"/>
      <c r="D2" s="59"/>
      <c r="E2" s="59"/>
      <c r="F2" s="59"/>
      <c r="G2" s="59"/>
      <c r="H2" s="59"/>
      <c r="I2" s="59"/>
      <c r="J2" s="59"/>
      <c r="K2" s="59"/>
      <c r="L2" s="59"/>
      <c r="M2" s="59"/>
      <c r="N2" s="59"/>
      <c r="O2" s="59"/>
      <c r="P2" s="59"/>
      <c r="Q2" s="59"/>
      <c r="R2" s="59"/>
      <c r="S2" s="59"/>
      <c r="T2" s="59"/>
    </row>
    <row r="3" spans="1:20" ht="16" customHeight="1">
      <c r="B3" s="1"/>
      <c r="C3" s="1"/>
      <c r="D3" s="1"/>
      <c r="E3" s="1"/>
      <c r="F3" s="1"/>
      <c r="G3" s="1"/>
      <c r="H3" s="1"/>
      <c r="I3" s="1"/>
      <c r="J3" s="1"/>
      <c r="K3" s="1"/>
      <c r="L3" s="1"/>
      <c r="M3" s="1"/>
      <c r="N3" s="1"/>
      <c r="O3" s="1"/>
      <c r="P3" s="1"/>
      <c r="Q3" s="1"/>
      <c r="R3" s="1"/>
      <c r="S3" s="1"/>
      <c r="T3" s="1"/>
    </row>
    <row r="4" spans="1:20" ht="16" customHeight="1">
      <c r="B4" s="1"/>
      <c r="C4" s="1"/>
      <c r="D4" s="1"/>
      <c r="E4" s="1"/>
      <c r="F4" s="1"/>
      <c r="G4" s="1"/>
      <c r="H4" s="1"/>
      <c r="I4" s="1"/>
      <c r="J4" s="1"/>
      <c r="K4" s="1"/>
      <c r="L4" s="1"/>
      <c r="M4" s="1"/>
      <c r="N4" s="1"/>
      <c r="O4" s="1"/>
      <c r="P4" s="1"/>
      <c r="Q4" s="1"/>
      <c r="R4" s="1"/>
      <c r="S4" s="1"/>
      <c r="T4" s="1"/>
    </row>
    <row r="6" spans="1:20" ht="27">
      <c r="C6" s="11" t="s">
        <v>45</v>
      </c>
      <c r="D6" s="5"/>
      <c r="E6" s="5"/>
      <c r="F6" s="5"/>
    </row>
    <row r="7" spans="1:20" ht="16" customHeight="1">
      <c r="C7" s="12"/>
      <c r="D7" s="13"/>
      <c r="E7" s="13"/>
      <c r="F7" s="13"/>
    </row>
    <row r="8" spans="1:20" ht="16" customHeight="1">
      <c r="C8" s="7"/>
    </row>
    <row r="9" spans="1:20" ht="22">
      <c r="C9" s="20"/>
      <c r="D9" s="20"/>
      <c r="E9" s="20"/>
      <c r="F9" s="20"/>
    </row>
    <row r="80" spans="3:6" ht="16" customHeight="1">
      <c r="C80" s="64" t="s">
        <v>51</v>
      </c>
      <c r="D80" s="64"/>
      <c r="E80" s="64"/>
      <c r="F80" s="64"/>
    </row>
    <row r="81" spans="3:6" ht="16" customHeight="1">
      <c r="C81" s="64"/>
      <c r="D81" s="64"/>
      <c r="E81" s="64"/>
      <c r="F81" s="64"/>
    </row>
    <row r="83" spans="3:6" ht="16" customHeight="1" thickBot="1"/>
    <row r="84" spans="3:6" ht="16" customHeight="1">
      <c r="C84" s="88" t="s">
        <v>50</v>
      </c>
      <c r="D84" s="89"/>
      <c r="E84" s="89"/>
      <c r="F84" s="90"/>
    </row>
    <row r="85" spans="3:6" ht="16" customHeight="1" thickBot="1">
      <c r="C85" s="91"/>
      <c r="D85" s="92"/>
      <c r="E85" s="92"/>
      <c r="F85" s="93"/>
    </row>
  </sheetData>
  <mergeCells count="3">
    <mergeCell ref="C80:F81"/>
    <mergeCell ref="C84:F85"/>
    <mergeCell ref="A1:XFD2"/>
  </mergeCells>
  <hyperlinks>
    <hyperlink ref="C80:E81" r:id="rId1" display="The X-Road Service Desk" xr:uid="{4E7144E9-FFF0-CF45-9235-63F574AD50E0}"/>
    <hyperlink ref="C80:F81" r:id="rId2" display="NIIS Blog Post" xr:uid="{D845B817-CABF-7948-A34B-578B7F5E1994}"/>
    <hyperlink ref="C84:E85" r:id="rId3" display="The X-Road Service Desk" xr:uid="{8AB1BFD0-B0A0-944D-980D-F13A048DC824}"/>
    <hyperlink ref="C84:F85" location="'Security Server Cost Calculator'!A1" display="Back to calculator" xr:uid="{EAFFBB7B-3C2C-A940-A1C2-832245BA6996}"/>
  </hyperlinks>
  <pageMargins left="0.7" right="0.7" top="0.75" bottom="0.75" header="0.3" footer="0.3"/>
  <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User Guide</vt:lpstr>
      <vt:lpstr>Security Server Cost Calculator</vt:lpstr>
      <vt:lpstr>Cost Overview</vt:lpstr>
      <vt:lpstr>Trust Services Readme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Petteri Kivimäki</cp:lastModifiedBy>
  <dcterms:created xsi:type="dcterms:W3CDTF">2021-01-07T12:24:04Z</dcterms:created>
  <dcterms:modified xsi:type="dcterms:W3CDTF">2021-05-21T06:49:05Z</dcterms:modified>
</cp:coreProperties>
</file>